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0" yWindow="0" windowWidth="21348" windowHeight="4548" tabRatio="870"/>
  </bookViews>
  <sheets>
    <sheet name="Instrukcija" sheetId="45" r:id="rId1"/>
    <sheet name="Informacija apie pareiškėją" sheetId="46" r:id="rId2"/>
    <sheet name="Skaičiuoklė" sheetId="30" r:id="rId3"/>
    <sheet name="Socialinis poveikis" sheetId="47" r:id="rId4"/>
    <sheet name="Papildomi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Skaičiuoklė!$J$1:$J$175</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Instrukcija!$A$1:$J$29</definedName>
    <definedName name="_xlnm.Print_Area" localSheetId="6">'Skaičiuoklė_išskleistas sąrašas'!$A$1:$AW$71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47" l="1"/>
  <c r="H5" i="47"/>
  <c r="G5" i="47"/>
  <c r="F5" i="47"/>
  <c r="E5" i="47"/>
  <c r="D5" i="47"/>
  <c r="C5" i="47"/>
  <c r="B5" i="47"/>
  <c r="C5" i="30" l="1"/>
  <c r="H5" i="30"/>
  <c r="K5" i="30" s="1"/>
  <c r="I5" i="30"/>
  <c r="J5" i="30"/>
  <c r="L5" i="30"/>
  <c r="V5" i="30" s="1"/>
  <c r="M5" i="30"/>
  <c r="R5" i="30"/>
  <c r="Z5" i="30"/>
  <c r="AD5" i="30"/>
  <c r="AH5" i="30"/>
  <c r="AP5" i="30"/>
  <c r="AT5" i="30"/>
  <c r="C7" i="30"/>
  <c r="H7" i="30"/>
  <c r="K7" i="30" s="1"/>
  <c r="I7" i="30"/>
  <c r="J7" i="30"/>
  <c r="L7" i="30"/>
  <c r="V7" i="30" s="1"/>
  <c r="M7" i="30"/>
  <c r="C8" i="30"/>
  <c r="H8" i="30"/>
  <c r="K8" i="30" s="1"/>
  <c r="I8" i="30"/>
  <c r="J8" i="30"/>
  <c r="L8" i="30"/>
  <c r="V8" i="30" s="1"/>
  <c r="M8" i="30"/>
  <c r="AL5" i="30" l="1"/>
  <c r="BG5" i="30" s="1"/>
  <c r="AP8" i="30"/>
  <c r="AU8" i="30" s="1"/>
  <c r="Z8" i="30"/>
  <c r="AH8" i="30"/>
  <c r="R8" i="30"/>
  <c r="AH7" i="30"/>
  <c r="R7" i="30"/>
  <c r="AT8" i="30"/>
  <c r="AD8" i="30"/>
  <c r="AT7" i="30"/>
  <c r="AD7" i="30"/>
  <c r="AP7" i="30"/>
  <c r="Z7" i="30"/>
  <c r="AL8" i="30"/>
  <c r="AL7" i="30"/>
  <c r="BG8" i="30" l="1"/>
  <c r="BG7" i="30"/>
  <c r="AQ7" i="21"/>
  <c r="AQ6" i="21"/>
  <c r="AQ41" i="21"/>
  <c r="C4" i="30" l="1"/>
  <c r="AT70" i="39" l="1"/>
  <c r="AP70" i="39"/>
  <c r="AL70" i="39"/>
  <c r="AH70" i="39"/>
  <c r="AD70" i="39"/>
  <c r="Z70" i="39"/>
  <c r="V70" i="39"/>
  <c r="R70" i="39"/>
  <c r="AU70" i="39" s="1"/>
  <c r="K70" i="39"/>
  <c r="AT69" i="39"/>
  <c r="AP69" i="39"/>
  <c r="AL69" i="39"/>
  <c r="AH69" i="39"/>
  <c r="AD69" i="39"/>
  <c r="Z69" i="39"/>
  <c r="V69" i="39"/>
  <c r="R69" i="39"/>
  <c r="AU69" i="39" s="1"/>
  <c r="K69" i="39"/>
  <c r="AT68" i="39"/>
  <c r="AP68" i="39"/>
  <c r="AL68" i="39"/>
  <c r="AH68" i="39"/>
  <c r="AD68" i="39"/>
  <c r="Z68" i="39"/>
  <c r="V68" i="39"/>
  <c r="R68" i="39"/>
  <c r="AU68" i="39" s="1"/>
  <c r="K68" i="39"/>
  <c r="AT67" i="39"/>
  <c r="AP67" i="39"/>
  <c r="AL67" i="39"/>
  <c r="AH67" i="39"/>
  <c r="AD67" i="39"/>
  <c r="Z67" i="39"/>
  <c r="V67" i="39"/>
  <c r="R67" i="39"/>
  <c r="AU67" i="39" s="1"/>
  <c r="K67" i="39"/>
  <c r="AT66" i="39"/>
  <c r="AP66" i="39"/>
  <c r="AL66" i="39"/>
  <c r="AH66" i="39"/>
  <c r="AD66" i="39"/>
  <c r="Z66" i="39"/>
  <c r="V66" i="39"/>
  <c r="R66" i="39"/>
  <c r="AU66" i="39" s="1"/>
  <c r="K66" i="39"/>
  <c r="AT65" i="39"/>
  <c r="AP65" i="39"/>
  <c r="AL65" i="39"/>
  <c r="AH65" i="39"/>
  <c r="AD65" i="39"/>
  <c r="Z65" i="39"/>
  <c r="V65" i="39"/>
  <c r="R65" i="39"/>
  <c r="AU65" i="39" s="1"/>
  <c r="K65" i="39"/>
  <c r="AT64" i="39"/>
  <c r="AP64" i="39"/>
  <c r="AL64" i="39"/>
  <c r="AH64" i="39"/>
  <c r="AD64" i="39"/>
  <c r="Z64" i="39"/>
  <c r="V64" i="39"/>
  <c r="R64" i="39"/>
  <c r="AU64" i="39" s="1"/>
  <c r="K64" i="39"/>
  <c r="AT63" i="39"/>
  <c r="AP63" i="39"/>
  <c r="AL63" i="39"/>
  <c r="AH63" i="39"/>
  <c r="AD63" i="39"/>
  <c r="Z63" i="39"/>
  <c r="V63" i="39"/>
  <c r="R63" i="39"/>
  <c r="AU63" i="39" s="1"/>
  <c r="K63" i="39"/>
  <c r="AT62" i="39"/>
  <c r="AP62" i="39"/>
  <c r="AL62" i="39"/>
  <c r="AH62" i="39"/>
  <c r="AD62" i="39"/>
  <c r="Z62" i="39"/>
  <c r="V62" i="39"/>
  <c r="R62" i="39"/>
  <c r="AU62" i="39" s="1"/>
  <c r="K62" i="39"/>
  <c r="AT61" i="39"/>
  <c r="AP61" i="39"/>
  <c r="AL61" i="39"/>
  <c r="AH61" i="39"/>
  <c r="AD61" i="39"/>
  <c r="Z61" i="39"/>
  <c r="V61" i="39"/>
  <c r="R61" i="39"/>
  <c r="AU61" i="39" s="1"/>
  <c r="K61" i="39"/>
  <c r="AT60" i="39"/>
  <c r="AP60" i="39"/>
  <c r="AL60" i="39"/>
  <c r="AH60" i="39"/>
  <c r="AD60" i="39"/>
  <c r="Z60" i="39"/>
  <c r="V60" i="39"/>
  <c r="R60" i="39"/>
  <c r="AU60" i="39" s="1"/>
  <c r="K60" i="39"/>
  <c r="AT59" i="39"/>
  <c r="AP59" i="39"/>
  <c r="AL59" i="39"/>
  <c r="AH59" i="39"/>
  <c r="AD59" i="39"/>
  <c r="Z59" i="39"/>
  <c r="V59" i="39"/>
  <c r="R59" i="39"/>
  <c r="AU59" i="39" s="1"/>
  <c r="K59" i="39"/>
  <c r="AT58" i="39"/>
  <c r="AP58" i="39"/>
  <c r="AL58" i="39"/>
  <c r="AH58" i="39"/>
  <c r="AD58" i="39"/>
  <c r="Z58" i="39"/>
  <c r="V58" i="39"/>
  <c r="R58" i="39"/>
  <c r="AU58" i="39" s="1"/>
  <c r="K58" i="39"/>
  <c r="AT57" i="39"/>
  <c r="AP57" i="39"/>
  <c r="AL57" i="39"/>
  <c r="AH57" i="39"/>
  <c r="AD57" i="39"/>
  <c r="Z57" i="39"/>
  <c r="V57" i="39"/>
  <c r="R57" i="39"/>
  <c r="AU57" i="39" s="1"/>
  <c r="K57" i="39"/>
  <c r="AT56" i="39"/>
  <c r="AP56" i="39"/>
  <c r="AL56" i="39"/>
  <c r="AH56" i="39"/>
  <c r="AD56" i="39"/>
  <c r="Z56" i="39"/>
  <c r="V56" i="39"/>
  <c r="R56" i="39"/>
  <c r="AU56" i="39" s="1"/>
  <c r="K56" i="39"/>
  <c r="AT55" i="39"/>
  <c r="AP55" i="39"/>
  <c r="AL55" i="39"/>
  <c r="AH55" i="39"/>
  <c r="AD55" i="39"/>
  <c r="Z55" i="39"/>
  <c r="V55" i="39"/>
  <c r="R55" i="39"/>
  <c r="AU55" i="39" s="1"/>
  <c r="K55" i="39"/>
  <c r="AT54" i="39"/>
  <c r="AP54" i="39"/>
  <c r="AL54" i="39"/>
  <c r="AH54" i="39"/>
  <c r="AD54" i="39"/>
  <c r="Z54" i="39"/>
  <c r="V54" i="39"/>
  <c r="R54" i="39"/>
  <c r="AU54" i="39" s="1"/>
  <c r="K54" i="39"/>
  <c r="AT53" i="39"/>
  <c r="AP53" i="39"/>
  <c r="AL53" i="39"/>
  <c r="AH53" i="39"/>
  <c r="AD53" i="39"/>
  <c r="Z53" i="39"/>
  <c r="V53" i="39"/>
  <c r="R53" i="39"/>
  <c r="AU53" i="39" s="1"/>
  <c r="K53" i="39"/>
  <c r="AT52" i="39"/>
  <c r="AP52" i="39"/>
  <c r="AL52" i="39"/>
  <c r="AH52" i="39"/>
  <c r="AD52" i="39"/>
  <c r="Z52" i="39"/>
  <c r="V52" i="39"/>
  <c r="R52" i="39"/>
  <c r="AU52" i="39" s="1"/>
  <c r="K52" i="39"/>
  <c r="AT51" i="39"/>
  <c r="AP51" i="39"/>
  <c r="AL51" i="39"/>
  <c r="AH51" i="39"/>
  <c r="AD51" i="39"/>
  <c r="Z51" i="39"/>
  <c r="V51" i="39"/>
  <c r="R51" i="39"/>
  <c r="AU51" i="39" s="1"/>
  <c r="K51" i="39"/>
  <c r="AT50" i="39"/>
  <c r="AP50" i="39"/>
  <c r="AL50" i="39"/>
  <c r="AH50" i="39"/>
  <c r="AD50" i="39"/>
  <c r="Z50" i="39"/>
  <c r="V50" i="39"/>
  <c r="R50" i="39"/>
  <c r="AU50" i="39" s="1"/>
  <c r="K50" i="39"/>
  <c r="AT49" i="39"/>
  <c r="AP49" i="39"/>
  <c r="AL49" i="39"/>
  <c r="AH49" i="39"/>
  <c r="AD49" i="39"/>
  <c r="Z49" i="39"/>
  <c r="V49" i="39"/>
  <c r="R49" i="39"/>
  <c r="AU49" i="39" s="1"/>
  <c r="K49" i="39"/>
  <c r="AT48" i="39"/>
  <c r="AP48" i="39"/>
  <c r="AL48" i="39"/>
  <c r="AH48" i="39"/>
  <c r="AD48" i="39"/>
  <c r="Z48" i="39"/>
  <c r="V48" i="39"/>
  <c r="R48" i="39"/>
  <c r="AU48" i="39" s="1"/>
  <c r="K48" i="39"/>
  <c r="AT47" i="39"/>
  <c r="AP47" i="39"/>
  <c r="AL47" i="39"/>
  <c r="AH47" i="39"/>
  <c r="AD47" i="39"/>
  <c r="Z47" i="39"/>
  <c r="V47" i="39"/>
  <c r="R47" i="39"/>
  <c r="AU47" i="39" s="1"/>
  <c r="K47" i="39"/>
  <c r="J47" i="39"/>
  <c r="AT46" i="39"/>
  <c r="AP46" i="39"/>
  <c r="AL46" i="39"/>
  <c r="AH46" i="39"/>
  <c r="AD46" i="39"/>
  <c r="Z46" i="39"/>
  <c r="V46" i="39"/>
  <c r="R46" i="39"/>
  <c r="AU46" i="39" s="1"/>
  <c r="K46" i="39"/>
  <c r="J46" i="39"/>
  <c r="AT45" i="39"/>
  <c r="AP45" i="39"/>
  <c r="AL45" i="39"/>
  <c r="AH45" i="39"/>
  <c r="AD45" i="39"/>
  <c r="Z45" i="39"/>
  <c r="V45" i="39"/>
  <c r="R45" i="39"/>
  <c r="AU45" i="39" s="1"/>
  <c r="K45" i="39"/>
  <c r="J45" i="39"/>
  <c r="AT44" i="39"/>
  <c r="AP44" i="39"/>
  <c r="AL44" i="39"/>
  <c r="AH44" i="39"/>
  <c r="AD44" i="39"/>
  <c r="Z44" i="39"/>
  <c r="V44" i="39"/>
  <c r="R44" i="39"/>
  <c r="AU44" i="39" s="1"/>
  <c r="K44" i="39"/>
  <c r="J44" i="39"/>
  <c r="AT43" i="39"/>
  <c r="AP43" i="39"/>
  <c r="AL43" i="39"/>
  <c r="AH43" i="39"/>
  <c r="AD43" i="39"/>
  <c r="Z43" i="39"/>
  <c r="V43" i="39"/>
  <c r="R43" i="39"/>
  <c r="AU43" i="39" s="1"/>
  <c r="K43" i="39"/>
  <c r="J43" i="39"/>
  <c r="AT42" i="39"/>
  <c r="AP42" i="39"/>
  <c r="AL42" i="39"/>
  <c r="AH42" i="39"/>
  <c r="AD42" i="39"/>
  <c r="Z42" i="39"/>
  <c r="V42" i="39"/>
  <c r="R42" i="39"/>
  <c r="AU42" i="39" s="1"/>
  <c r="K42" i="39"/>
  <c r="J42" i="39"/>
  <c r="AT41" i="39"/>
  <c r="AP41" i="39"/>
  <c r="AL41" i="39"/>
  <c r="AH41" i="39"/>
  <c r="AD41" i="39"/>
  <c r="Z41" i="39"/>
  <c r="V41" i="39"/>
  <c r="R41" i="39"/>
  <c r="AU41" i="39" s="1"/>
  <c r="K41" i="39"/>
  <c r="J41" i="39"/>
  <c r="AT40" i="39"/>
  <c r="AP40" i="39"/>
  <c r="AL40" i="39"/>
  <c r="AH40" i="39"/>
  <c r="AD40" i="39"/>
  <c r="Z40" i="39"/>
  <c r="V40" i="39"/>
  <c r="R40" i="39"/>
  <c r="AU40" i="39" s="1"/>
  <c r="K40" i="39"/>
  <c r="J40" i="39"/>
  <c r="AT39" i="39"/>
  <c r="AP39" i="39"/>
  <c r="AL39" i="39"/>
  <c r="AH39" i="39"/>
  <c r="AD39" i="39"/>
  <c r="Z39" i="39"/>
  <c r="V39" i="39"/>
  <c r="R39" i="39"/>
  <c r="AU39" i="39" s="1"/>
  <c r="K39" i="39"/>
  <c r="J39" i="39"/>
  <c r="AT38" i="39"/>
  <c r="AP38" i="39"/>
  <c r="AL38" i="39"/>
  <c r="AH38" i="39"/>
  <c r="AD38" i="39"/>
  <c r="Z38" i="39"/>
  <c r="V38" i="39"/>
  <c r="R38" i="39"/>
  <c r="AU38" i="39" s="1"/>
  <c r="K38" i="39"/>
  <c r="J38" i="39"/>
  <c r="AT37" i="39"/>
  <c r="AP37" i="39"/>
  <c r="AL37" i="39"/>
  <c r="AH37" i="39"/>
  <c r="AD37" i="39"/>
  <c r="Z37" i="39"/>
  <c r="V37" i="39"/>
  <c r="R37" i="39"/>
  <c r="AU37" i="39" s="1"/>
  <c r="K37" i="39"/>
  <c r="J37" i="39"/>
  <c r="AT36" i="39"/>
  <c r="AP36" i="39"/>
  <c r="AL36" i="39"/>
  <c r="AH36" i="39"/>
  <c r="AD36" i="39"/>
  <c r="Z36" i="39"/>
  <c r="V36" i="39"/>
  <c r="R36" i="39"/>
  <c r="AU36" i="39" s="1"/>
  <c r="K36" i="39"/>
  <c r="J36" i="39"/>
  <c r="AT35" i="39"/>
  <c r="AP35" i="39"/>
  <c r="AL35" i="39"/>
  <c r="AH35" i="39"/>
  <c r="AD35" i="39"/>
  <c r="Z35" i="39"/>
  <c r="V35" i="39"/>
  <c r="R35" i="39"/>
  <c r="AU35" i="39" s="1"/>
  <c r="K35" i="39"/>
  <c r="J35" i="39"/>
  <c r="AT34" i="39"/>
  <c r="AP34" i="39"/>
  <c r="AL34" i="39"/>
  <c r="AH34" i="39"/>
  <c r="AD34" i="39"/>
  <c r="Z34" i="39"/>
  <c r="V34" i="39"/>
  <c r="R34" i="39"/>
  <c r="AU34" i="39" s="1"/>
  <c r="K34" i="39"/>
  <c r="J34" i="39"/>
  <c r="AT33" i="39"/>
  <c r="AP33" i="39"/>
  <c r="AL33" i="39"/>
  <c r="AH33" i="39"/>
  <c r="AD33" i="39"/>
  <c r="Z33" i="39"/>
  <c r="V33" i="39"/>
  <c r="R33" i="39"/>
  <c r="AU33" i="39" s="1"/>
  <c r="K33" i="39"/>
  <c r="J33" i="39"/>
  <c r="AT32" i="39"/>
  <c r="AP32" i="39"/>
  <c r="AL32" i="39"/>
  <c r="AH32" i="39"/>
  <c r="AD32" i="39"/>
  <c r="Z32" i="39"/>
  <c r="V32" i="39"/>
  <c r="R32" i="39"/>
  <c r="AU32" i="39" s="1"/>
  <c r="K32" i="39"/>
  <c r="J32" i="39"/>
  <c r="AT31" i="39"/>
  <c r="AP31" i="39"/>
  <c r="AL31" i="39"/>
  <c r="AH31" i="39"/>
  <c r="AD31" i="39"/>
  <c r="Z31" i="39"/>
  <c r="V31" i="39"/>
  <c r="R31" i="39"/>
  <c r="AU31" i="39" s="1"/>
  <c r="K31" i="39"/>
  <c r="J31" i="39"/>
  <c r="AT30" i="39"/>
  <c r="AP30" i="39"/>
  <c r="AL30" i="39"/>
  <c r="AH30" i="39"/>
  <c r="AD30" i="39"/>
  <c r="Z30" i="39"/>
  <c r="V30" i="39"/>
  <c r="R30" i="39"/>
  <c r="AU30" i="39" s="1"/>
  <c r="K30" i="39"/>
  <c r="J30" i="39"/>
  <c r="AT29" i="39"/>
  <c r="AP29" i="39"/>
  <c r="AL29" i="39"/>
  <c r="AH29" i="39"/>
  <c r="AD29" i="39"/>
  <c r="Z29" i="39"/>
  <c r="V29" i="39"/>
  <c r="R29" i="39"/>
  <c r="AU29" i="39" s="1"/>
  <c r="K29" i="39"/>
  <c r="J29" i="39"/>
  <c r="AT28" i="39"/>
  <c r="AP28" i="39"/>
  <c r="AL28" i="39"/>
  <c r="AH28" i="39"/>
  <c r="AD28" i="39"/>
  <c r="Z28" i="39"/>
  <c r="V28" i="39"/>
  <c r="R28" i="39"/>
  <c r="AU28" i="39" s="1"/>
  <c r="K28" i="39"/>
  <c r="J28" i="39"/>
  <c r="AT27" i="39"/>
  <c r="AP27" i="39"/>
  <c r="AL27" i="39"/>
  <c r="AH27" i="39"/>
  <c r="AD27" i="39"/>
  <c r="Z27" i="39"/>
  <c r="V27" i="39"/>
  <c r="R27" i="39"/>
  <c r="AU27" i="39" s="1"/>
  <c r="K27" i="39"/>
  <c r="J27" i="39"/>
  <c r="AT26" i="39"/>
  <c r="AP26" i="39"/>
  <c r="AL26" i="39"/>
  <c r="AH26" i="39"/>
  <c r="AD26" i="39"/>
  <c r="Z26" i="39"/>
  <c r="V26" i="39"/>
  <c r="R26" i="39"/>
  <c r="AU26" i="39" s="1"/>
  <c r="K26" i="39"/>
  <c r="J26" i="39"/>
  <c r="AT25" i="39"/>
  <c r="AP25" i="39"/>
  <c r="AL25" i="39"/>
  <c r="AH25" i="39"/>
  <c r="AD25" i="39"/>
  <c r="Z25" i="39"/>
  <c r="V25" i="39"/>
  <c r="R25" i="39"/>
  <c r="AU25" i="39" s="1"/>
  <c r="K25" i="39"/>
  <c r="J25" i="39"/>
  <c r="AT24" i="39"/>
  <c r="AP24" i="39"/>
  <c r="AL24" i="39"/>
  <c r="AH24" i="39"/>
  <c r="AD24" i="39"/>
  <c r="Z24" i="39"/>
  <c r="V24" i="39"/>
  <c r="R24" i="39"/>
  <c r="AU24" i="39" s="1"/>
  <c r="K24" i="39"/>
  <c r="J24" i="39"/>
  <c r="AT23" i="39"/>
  <c r="AP23" i="39"/>
  <c r="AL23" i="39"/>
  <c r="AH23" i="39"/>
  <c r="AD23" i="39"/>
  <c r="Z23" i="39"/>
  <c r="V23" i="39"/>
  <c r="R23" i="39"/>
  <c r="AU23" i="39" s="1"/>
  <c r="K23" i="39"/>
  <c r="J23" i="39"/>
  <c r="AT22" i="39"/>
  <c r="AP22" i="39"/>
  <c r="AL22" i="39"/>
  <c r="AH22" i="39"/>
  <c r="AD22" i="39"/>
  <c r="Z22" i="39"/>
  <c r="V22" i="39"/>
  <c r="R22" i="39"/>
  <c r="AU22" i="39" s="1"/>
  <c r="K22" i="39"/>
  <c r="J22" i="39"/>
  <c r="AT21" i="39"/>
  <c r="AP21" i="39"/>
  <c r="AL21" i="39"/>
  <c r="AH21" i="39"/>
  <c r="AD21" i="39"/>
  <c r="Z21" i="39"/>
  <c r="V21" i="39"/>
  <c r="R21" i="39"/>
  <c r="AU21" i="39" s="1"/>
  <c r="K21" i="39"/>
  <c r="J21" i="39"/>
  <c r="AT20" i="39"/>
  <c r="AP20" i="39"/>
  <c r="AL20" i="39"/>
  <c r="AH20" i="39"/>
  <c r="AD20" i="39"/>
  <c r="Z20" i="39"/>
  <c r="V20" i="39"/>
  <c r="R20" i="39"/>
  <c r="AU20" i="39" s="1"/>
  <c r="K20" i="39"/>
  <c r="J20" i="39"/>
  <c r="AT19" i="39"/>
  <c r="AP19" i="39"/>
  <c r="AL19" i="39"/>
  <c r="AH19" i="39"/>
  <c r="AD19" i="39"/>
  <c r="Z19" i="39"/>
  <c r="V19" i="39"/>
  <c r="R19" i="39"/>
  <c r="AU19" i="39" s="1"/>
  <c r="K19" i="39"/>
  <c r="J19" i="39"/>
  <c r="AT18" i="39"/>
  <c r="AP18" i="39"/>
  <c r="AL18" i="39"/>
  <c r="AH18" i="39"/>
  <c r="AD18" i="39"/>
  <c r="Z18" i="39"/>
  <c r="V18" i="39"/>
  <c r="R18" i="39"/>
  <c r="AU18" i="39" s="1"/>
  <c r="K18" i="39"/>
  <c r="J18" i="39"/>
  <c r="AT17" i="39"/>
  <c r="AP17" i="39"/>
  <c r="AL17" i="39"/>
  <c r="AH17" i="39"/>
  <c r="AD17" i="39"/>
  <c r="Z17" i="39"/>
  <c r="V17" i="39"/>
  <c r="R17" i="39"/>
  <c r="AU17" i="39" s="1"/>
  <c r="K17" i="39"/>
  <c r="J17" i="39"/>
  <c r="AT16" i="39"/>
  <c r="AP16" i="39"/>
  <c r="AL16" i="39"/>
  <c r="AH16" i="39"/>
  <c r="AD16" i="39"/>
  <c r="Z16" i="39"/>
  <c r="V16" i="39"/>
  <c r="R16" i="39"/>
  <c r="AU16" i="39" s="1"/>
  <c r="K16" i="39"/>
  <c r="J16" i="39"/>
  <c r="AT15" i="39"/>
  <c r="AP15" i="39"/>
  <c r="AL15" i="39"/>
  <c r="AH15" i="39"/>
  <c r="AD15" i="39"/>
  <c r="Z15" i="39"/>
  <c r="V15" i="39"/>
  <c r="R15" i="39"/>
  <c r="AU15" i="39" s="1"/>
  <c r="K15" i="39"/>
  <c r="J15" i="39"/>
  <c r="AT14" i="39"/>
  <c r="AP14" i="39"/>
  <c r="AL14" i="39"/>
  <c r="AH14" i="39"/>
  <c r="AD14" i="39"/>
  <c r="Z14" i="39"/>
  <c r="V14" i="39"/>
  <c r="R14" i="39"/>
  <c r="AU14" i="39" s="1"/>
  <c r="K14" i="39"/>
  <c r="J14" i="39"/>
  <c r="AT13" i="39"/>
  <c r="AP13" i="39"/>
  <c r="AL13" i="39"/>
  <c r="AH13" i="39"/>
  <c r="AD13" i="39"/>
  <c r="Z13" i="39"/>
  <c r="V13" i="39"/>
  <c r="R13" i="39"/>
  <c r="AU13" i="39" s="1"/>
  <c r="K13" i="39"/>
  <c r="J13" i="39"/>
  <c r="AT12" i="39"/>
  <c r="AP12" i="39"/>
  <c r="AL12" i="39"/>
  <c r="AH12" i="39"/>
  <c r="AD12" i="39"/>
  <c r="Z12" i="39"/>
  <c r="V12" i="39"/>
  <c r="R12" i="39"/>
  <c r="AU12" i="39" s="1"/>
  <c r="K12" i="39"/>
  <c r="J12" i="39"/>
  <c r="AT11" i="39"/>
  <c r="AP11" i="39"/>
  <c r="AL11" i="39"/>
  <c r="AH11" i="39"/>
  <c r="AD11" i="39"/>
  <c r="Z11" i="39"/>
  <c r="V11" i="39"/>
  <c r="R11" i="39"/>
  <c r="AU11" i="39" s="1"/>
  <c r="K11" i="39"/>
  <c r="J11" i="39"/>
  <c r="AT10" i="39"/>
  <c r="AP10" i="39"/>
  <c r="AL10" i="39"/>
  <c r="AH10" i="39"/>
  <c r="AD10" i="39"/>
  <c r="Z10" i="39"/>
  <c r="V10" i="39"/>
  <c r="R10" i="39"/>
  <c r="AU10" i="39" s="1"/>
  <c r="K10" i="39"/>
  <c r="J10" i="39"/>
  <c r="AT9" i="39"/>
  <c r="AP9" i="39"/>
  <c r="AL9" i="39"/>
  <c r="AH9" i="39"/>
  <c r="AD9" i="39"/>
  <c r="Z9" i="39"/>
  <c r="V9" i="39"/>
  <c r="R9" i="39"/>
  <c r="AU9" i="39" s="1"/>
  <c r="K9" i="39"/>
  <c r="J9" i="39"/>
  <c r="AT8" i="39"/>
  <c r="AP8" i="39"/>
  <c r="AL8" i="39"/>
  <c r="AH8" i="39"/>
  <c r="AD8" i="39"/>
  <c r="Z8" i="39"/>
  <c r="V8" i="39"/>
  <c r="R8" i="39"/>
  <c r="AU8" i="39" s="1"/>
  <c r="K8" i="39"/>
  <c r="J8" i="39"/>
  <c r="AT7" i="39"/>
  <c r="AP7" i="39"/>
  <c r="AL7" i="39"/>
  <c r="AH7" i="39"/>
  <c r="AD7" i="39"/>
  <c r="Z7" i="39"/>
  <c r="V7" i="39"/>
  <c r="R7" i="39"/>
  <c r="AU7" i="39" s="1"/>
  <c r="K7" i="39"/>
  <c r="J7" i="39"/>
  <c r="AT6" i="39"/>
  <c r="AP6" i="39"/>
  <c r="AL6" i="39"/>
  <c r="AH6" i="39"/>
  <c r="AD6" i="39"/>
  <c r="Z6" i="39"/>
  <c r="V6" i="39"/>
  <c r="R6" i="39"/>
  <c r="AU6" i="39" s="1"/>
  <c r="K6" i="39"/>
  <c r="J6" i="39"/>
  <c r="AT5" i="39"/>
  <c r="AP5" i="39"/>
  <c r="AL5" i="39"/>
  <c r="AH5" i="39"/>
  <c r="AD5" i="39"/>
  <c r="Z5" i="39"/>
  <c r="V5" i="39"/>
  <c r="R5" i="39"/>
  <c r="AU5" i="39" s="1"/>
  <c r="K5" i="39"/>
  <c r="J5" i="39"/>
  <c r="AT4" i="39"/>
  <c r="AQ71" i="39" s="1"/>
  <c r="AP4" i="39"/>
  <c r="AM71" i="39" s="1"/>
  <c r="AL4" i="39"/>
  <c r="AI71" i="39" s="1"/>
  <c r="AH4" i="39"/>
  <c r="AE71" i="39" s="1"/>
  <c r="AD4" i="39"/>
  <c r="AA71" i="39" s="1"/>
  <c r="Z4" i="39"/>
  <c r="W71" i="39" s="1"/>
  <c r="V4" i="39"/>
  <c r="S71" i="39" s="1"/>
  <c r="R4" i="39"/>
  <c r="O71" i="39" s="1"/>
  <c r="K4" i="39"/>
  <c r="J4" i="39"/>
  <c r="AU4" i="39" l="1"/>
  <c r="AU71" i="39" s="1"/>
  <c r="C6" i="30" l="1"/>
  <c r="C9" i="30"/>
  <c r="C10" i="30"/>
  <c r="C11" i="30"/>
  <c r="C12" i="30"/>
  <c r="C13" i="30"/>
  <c r="C14" i="30"/>
  <c r="C15" i="30"/>
  <c r="C16" i="30"/>
  <c r="C17" i="30"/>
  <c r="C18" i="30"/>
  <c r="C19" i="30"/>
  <c r="C20" i="30"/>
  <c r="C21" i="30"/>
  <c r="C22" i="30"/>
  <c r="J6" i="30"/>
  <c r="J9" i="30"/>
  <c r="J10" i="30"/>
  <c r="J11" i="30"/>
  <c r="J12" i="30"/>
  <c r="J13" i="30"/>
  <c r="J14" i="30"/>
  <c r="J15" i="30"/>
  <c r="J16" i="30"/>
  <c r="J17" i="30"/>
  <c r="J18" i="30"/>
  <c r="J19" i="30"/>
  <c r="J20" i="30"/>
  <c r="J21" i="30"/>
  <c r="J22" i="30"/>
  <c r="AQ68" i="21" l="1"/>
  <c r="AQ47" i="21" l="1"/>
  <c r="J4" i="30"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I4" i="30" l="1"/>
  <c r="H4" i="30"/>
  <c r="K4" i="30" s="1"/>
  <c r="I12" i="30"/>
  <c r="I16" i="30"/>
  <c r="I20" i="30"/>
  <c r="I9" i="30"/>
  <c r="I13" i="30"/>
  <c r="I17" i="30"/>
  <c r="I21" i="30"/>
  <c r="I6" i="30"/>
  <c r="I10" i="30"/>
  <c r="I14" i="30"/>
  <c r="I18" i="30"/>
  <c r="I22" i="30"/>
  <c r="I11" i="30"/>
  <c r="I15" i="30"/>
  <c r="I19" i="30"/>
  <c r="H11" i="30"/>
  <c r="K11" i="30" s="1"/>
  <c r="H15" i="30"/>
  <c r="K15" i="30" s="1"/>
  <c r="H12" i="30"/>
  <c r="K12" i="30" s="1"/>
  <c r="H16" i="30"/>
  <c r="K16" i="30" s="1"/>
  <c r="H9" i="30"/>
  <c r="K9" i="30" s="1"/>
  <c r="H13" i="30"/>
  <c r="K13" i="30" s="1"/>
  <c r="H17" i="30"/>
  <c r="K17" i="30" s="1"/>
  <c r="H10" i="30"/>
  <c r="K10" i="30" s="1"/>
  <c r="H14" i="30"/>
  <c r="K14" i="30" s="1"/>
  <c r="H18" i="30"/>
  <c r="K18" i="30" s="1"/>
  <c r="H6" i="30"/>
  <c r="K6" i="30" s="1"/>
  <c r="H22" i="30"/>
  <c r="K22" i="30" s="1"/>
  <c r="H19" i="30"/>
  <c r="K19" i="30" s="1"/>
  <c r="H20" i="30"/>
  <c r="K20" i="30" s="1"/>
  <c r="H21" i="30"/>
  <c r="K21" i="30" s="1"/>
  <c r="M4" i="30"/>
  <c r="L4" i="30"/>
  <c r="L12" i="30"/>
  <c r="M21" i="30"/>
  <c r="M16" i="30"/>
  <c r="M11" i="30"/>
  <c r="L17" i="30"/>
  <c r="L21" i="30"/>
  <c r="L16" i="30"/>
  <c r="L11" i="30"/>
  <c r="M20" i="30"/>
  <c r="M15" i="30"/>
  <c r="M9" i="30"/>
  <c r="L20" i="30"/>
  <c r="L15" i="30"/>
  <c r="L9" i="30"/>
  <c r="M19" i="30"/>
  <c r="M13" i="30"/>
  <c r="L19" i="30"/>
  <c r="L13" i="30"/>
  <c r="M17" i="30"/>
  <c r="M12" i="30"/>
  <c r="L22" i="30"/>
  <c r="L18" i="30"/>
  <c r="L14" i="30"/>
  <c r="L10" i="30"/>
  <c r="L6" i="30"/>
  <c r="M22" i="30"/>
  <c r="M18" i="30"/>
  <c r="M14" i="30"/>
  <c r="M10" i="30"/>
  <c r="M6" i="30"/>
  <c r="AT14" i="30" l="1"/>
  <c r="AD14" i="30"/>
  <c r="V14" i="30"/>
  <c r="AH14" i="30"/>
  <c r="AP14" i="30"/>
  <c r="AU14" i="30" s="1"/>
  <c r="Z14" i="30"/>
  <c r="R14" i="30"/>
  <c r="AL14" i="30"/>
  <c r="AP15" i="30"/>
  <c r="AU15" i="30" s="1"/>
  <c r="Z15" i="30"/>
  <c r="R15" i="30"/>
  <c r="AT15" i="30"/>
  <c r="AD15" i="30"/>
  <c r="AL15" i="30"/>
  <c r="V15" i="30"/>
  <c r="AH15" i="30"/>
  <c r="AL16" i="30"/>
  <c r="V16" i="30"/>
  <c r="AT16" i="30"/>
  <c r="Z16" i="30"/>
  <c r="R16" i="30"/>
  <c r="AH16" i="30"/>
  <c r="AD16" i="30"/>
  <c r="AP16" i="30"/>
  <c r="AU16" i="30" s="1"/>
  <c r="AL12" i="30"/>
  <c r="V12" i="30"/>
  <c r="AT12" i="30"/>
  <c r="AD12" i="30"/>
  <c r="AP12" i="30"/>
  <c r="AU12" i="30" s="1"/>
  <c r="AH12" i="30"/>
  <c r="Z12" i="30"/>
  <c r="R12" i="30"/>
  <c r="AH18" i="30"/>
  <c r="R18" i="30"/>
  <c r="V18" i="30"/>
  <c r="AT18" i="30"/>
  <c r="AD18" i="30"/>
  <c r="AP18" i="30"/>
  <c r="AU18" i="30" s="1"/>
  <c r="Z18" i="30"/>
  <c r="AL18" i="30"/>
  <c r="AP20" i="30"/>
  <c r="AU20" i="30" s="1"/>
  <c r="Z20" i="30"/>
  <c r="AH20" i="30"/>
  <c r="AT20" i="30"/>
  <c r="AL20" i="30"/>
  <c r="V20" i="30"/>
  <c r="R20" i="30"/>
  <c r="AD20" i="30"/>
  <c r="AL21" i="30"/>
  <c r="V21" i="30"/>
  <c r="AT21" i="30"/>
  <c r="AD21" i="30"/>
  <c r="AP21" i="30"/>
  <c r="AU21" i="30" s="1"/>
  <c r="AH21" i="30"/>
  <c r="Z21" i="30"/>
  <c r="R21" i="30"/>
  <c r="AT6" i="30"/>
  <c r="AD6" i="30"/>
  <c r="AL6" i="30"/>
  <c r="V6" i="30"/>
  <c r="AH6" i="30"/>
  <c r="AP6" i="30"/>
  <c r="AU6" i="30" s="1"/>
  <c r="Z6" i="30"/>
  <c r="R6" i="30"/>
  <c r="AH22" i="30"/>
  <c r="R22" i="30"/>
  <c r="AP22" i="30"/>
  <c r="AU22" i="30" s="1"/>
  <c r="Z22" i="30"/>
  <c r="AL22" i="30"/>
  <c r="AT22" i="30"/>
  <c r="AD22" i="30"/>
  <c r="V22" i="30"/>
  <c r="AH13" i="30"/>
  <c r="R13" i="30"/>
  <c r="AP13" i="30"/>
  <c r="AU13" i="30" s="1"/>
  <c r="Z13" i="30"/>
  <c r="AL13" i="30"/>
  <c r="V13" i="30"/>
  <c r="AT13" i="30"/>
  <c r="AD13" i="30"/>
  <c r="AT10" i="30"/>
  <c r="AD10" i="30"/>
  <c r="AP10" i="30"/>
  <c r="AU10" i="30" s="1"/>
  <c r="Z10" i="30"/>
  <c r="R10" i="30"/>
  <c r="AL10" i="30"/>
  <c r="V10" i="30"/>
  <c r="AH10" i="30"/>
  <c r="AT19" i="30"/>
  <c r="AD19" i="30"/>
  <c r="AL19" i="30"/>
  <c r="AP19" i="30"/>
  <c r="AU19" i="30" s="1"/>
  <c r="Z19" i="30"/>
  <c r="R19" i="30"/>
  <c r="V19" i="30"/>
  <c r="AH19" i="30"/>
  <c r="AH9" i="30"/>
  <c r="R9" i="30"/>
  <c r="AP9" i="30"/>
  <c r="AU9" i="30" s="1"/>
  <c r="AT9" i="30"/>
  <c r="AD9" i="30"/>
  <c r="Z9" i="30"/>
  <c r="AL9" i="30"/>
  <c r="V9" i="30"/>
  <c r="AP11" i="30"/>
  <c r="AU11" i="30" s="1"/>
  <c r="Z11" i="30"/>
  <c r="AH11" i="30"/>
  <c r="AT11" i="30"/>
  <c r="AL11" i="30"/>
  <c r="V11" i="30"/>
  <c r="R11" i="30"/>
  <c r="AD11" i="30"/>
  <c r="R17" i="30"/>
  <c r="AP17" i="30"/>
  <c r="AU17" i="30" s="1"/>
  <c r="Z17" i="30"/>
  <c r="AT17" i="30"/>
  <c r="AL17" i="30"/>
  <c r="AD17" i="30"/>
  <c r="V17" i="30"/>
  <c r="AH17" i="30"/>
  <c r="AP4" i="30"/>
  <c r="Z4" i="30"/>
  <c r="AH4" i="30"/>
  <c r="R4" i="30"/>
  <c r="V4" i="30"/>
  <c r="AT4" i="30"/>
  <c r="AD4" i="30"/>
  <c r="AL4" i="30"/>
  <c r="AM23" i="30"/>
  <c r="S23" i="30"/>
  <c r="AX23" i="30"/>
  <c r="BE23" i="30"/>
  <c r="BA23" i="30"/>
  <c r="BD23" i="30"/>
  <c r="AZ23" i="30"/>
  <c r="BC23" i="30"/>
  <c r="AY23" i="30"/>
  <c r="BB23" i="30"/>
  <c r="AQ23" i="30" l="1"/>
  <c r="AA23" i="30"/>
  <c r="AE23" i="30"/>
  <c r="AI23" i="30"/>
  <c r="W23" i="30"/>
  <c r="BG4" i="30"/>
  <c r="BG10" i="30"/>
  <c r="BG16" i="30"/>
  <c r="BG6" i="30"/>
  <c r="BG21" i="30"/>
  <c r="BG12" i="30"/>
  <c r="BG11" i="30"/>
  <c r="BG20" i="30"/>
  <c r="BG15" i="30"/>
  <c r="BG14" i="30"/>
  <c r="BG9" i="30"/>
  <c r="BG19" i="30"/>
  <c r="BG13" i="30"/>
  <c r="BG22" i="30"/>
  <c r="BG18" i="30"/>
  <c r="BG17" i="30"/>
  <c r="O23" i="30"/>
  <c r="BG23" i="30" l="1"/>
</calcChain>
</file>

<file path=xl/sharedStrings.xml><?xml version="1.0" encoding="utf-8"?>
<sst xmlns="http://schemas.openxmlformats.org/spreadsheetml/2006/main" count="1293" uniqueCount="497">
  <si>
    <t>Kartą per metus</t>
  </si>
  <si>
    <t>Informacijos šaltinio nuoroda</t>
  </si>
  <si>
    <t>Neįgalieji</t>
  </si>
  <si>
    <t>Vienišos motinos ar tėvai</t>
  </si>
  <si>
    <t>Pensininkai</t>
  </si>
  <si>
    <t>Pabėgėliai</t>
  </si>
  <si>
    <t>Nedirbantys (bedarbiai)</t>
  </si>
  <si>
    <t>http://www.socialiniszemelapis.lt/</t>
  </si>
  <si>
    <t>http://www.socialiniszemelapis.lt/index.php?year=2017&amp;rod=3</t>
  </si>
  <si>
    <t>http://www.socialiniszemelapis.lt/index.php?rod=4</t>
  </si>
  <si>
    <t>http://www.socialiniszemelapis.lt/index.php?-1989373839</t>
  </si>
  <si>
    <t>https://osp.stat.gov.lt/statistiniu-rodikliu-analize#/</t>
  </si>
  <si>
    <t>http://www.socialiniszemelapis.lt/index.php?1262538155</t>
  </si>
  <si>
    <t>Gyventojai ir socialinė statistika  --&gt; Nusikalstamumas ir baudžiamoji teisena --&gt; Nusikalstamumas --&gt; Užregistruoti asmenys, nukentėję nuo nusikalstamų veikų</t>
  </si>
  <si>
    <t>https://osp.stat.gov.lt/statistiniu-rodikliu-analize?hash=0235b4a8-2aa4-4e76-8885-4090eaec29ff#/</t>
  </si>
  <si>
    <t>Nedirbantis, nesimokantis ir mokymuose nedalyvaujantis jaunimas</t>
  </si>
  <si>
    <t>https://osp.stat.gov.lt/web/guest/statistiniu-rodikliu-analize?portletFormName=visualization&amp;hash=110b0a03-3a70-42ad-ae09-65b5b0a81ff7#/</t>
  </si>
  <si>
    <t>https://osp.stat.gov.lt/lietuvos-jaunimas</t>
  </si>
  <si>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</si>
  <si>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</si>
  <si>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http://www.socialiniszemelapis.lt/index.php?-1309863976</t>
  </si>
  <si>
    <t>Nutraukusių mokymąsi bendrojo lavinimo mokyklose 16-mečių jaunuolių skaičius.</t>
  </si>
  <si>
    <t>https://osp.stat.gov.lt/web/guest/statistiniu-rodikliu-analize?hash=5329ed2e-73ff-4b91-b4d2-009aea781184#/</t>
  </si>
  <si>
    <t>Rodiklių duomenų bazė (Gyventojai ir socialinė statistika -
&gt; Nusikalstamumas ir baudžiamoji teisena) --&gt; Smurtas artimoje aplinkoje</t>
  </si>
  <si>
    <t>14.</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</si>
  <si>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</si>
  <si>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</si>
  <si>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</si>
  <si>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</si>
  <si>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</si>
  <si>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</si>
  <si>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</si>
  <si>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</si>
  <si>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</si>
  <si>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</si>
  <si>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</si>
  <si>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</si>
  <si>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</si>
  <si>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</si>
  <si>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</si>
  <si>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</si>
  <si>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</si>
  <si>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</si>
  <si>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</si>
  <si>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</si>
  <si>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</si>
  <si>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</si>
  <si>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</si>
  <si>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</si>
  <si>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</si>
  <si>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</si>
  <si>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</si>
  <si>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</si>
  <si>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</si>
  <si>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</si>
  <si>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</si>
  <si>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</si>
  <si>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</si>
  <si>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Bus papildyta</t>
  </si>
  <si>
    <t>Klasifikatoriai</t>
  </si>
  <si>
    <t>Viešai prieinama informacija / duomenys apie socialiai rizikingas tikslines grupes ir sergančius / turinčių sutrikimų asmenis</t>
  </si>
  <si>
    <t>Socialinės rizikos / sergančių asmenų grupė</t>
  </si>
  <si>
    <t>18–24 metų jaunimo, neįgijusio vidutinio išsilavinimo ir nesimokančio, dalis</t>
  </si>
  <si>
    <t>15–29 metų jaunimas pagal išsilavinimo grupes</t>
  </si>
  <si>
    <t>Statistikos departamentas:
Rodiklių duomenų bazė (Gyventojai ir socialinė statistika
-&gt; Švietimas ir gyventojų išsilavinimas -&gt; Bendrieji
švietimo rodikliai -&gt; Mokyklinio amžiaus vaikai,
nesimokantys mokykloje</t>
  </si>
  <si>
    <t>Statistikos departamentas:
Rodiklių duomenų bazė (Gyventojai ir socialinė statistika
-&gt; Gyventojų užimtumas ir nedarbas --&gt; Metiniai darbo jėgos, užimtumo ir nedarbo rodikliai --&gt; Nedirbantis, nesimokantis ir mokymuose nedalyvaujantis jaunimas</t>
  </si>
  <si>
    <t>Socialinės statistikos rodikliai --&gt; Švietimo rodikliai</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</si>
  <si>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</si>
  <si>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</si>
  <si>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 xml:space="preserve">Gyventojai ir socialinė statistika  --&gt; Nusikalstamumas ir baudžiamoji teisena --&gt; Nusikalstamumas --&gt; Asmenų, įtariamų (kaltinamų) padarius nusikalstamas </t>
  </si>
  <si>
    <t>Alkoholizmu sergantys asmenys</t>
  </si>
  <si>
    <t>Socialinės rizikos šeimų skaičius 1000-iui gyventojų</t>
  </si>
  <si>
    <t>Pedikulioze ir ftiriaze (utėlėtumu) sergantys asmenys</t>
  </si>
  <si>
    <t>Dantų ligomis sergantys asmenys</t>
  </si>
  <si>
    <t>Savižudybių skaičius</t>
  </si>
  <si>
    <t>Sistemos kelias (žingsniai) iki duomenų</t>
  </si>
  <si>
    <t>Pagrindimas dėl duomenų pasirinkimo ir jų patikimumo</t>
  </si>
  <si>
    <t>Asmenys, susiję su nusikalstama veikla (disponavimu narkotinėmis medžiagomis ir jų kontrabanda)</t>
  </si>
  <si>
    <t>Sergamumas psichikos ir elgesio sutrikimais vartojant alkoholį (F10) 100000 gyv.</t>
  </si>
  <si>
    <t>Sergamumas psichikos ir elgesio sutrikimais vartojant psichoaktyviąsias medžiagas (F11-F19) 100000 gyv.</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</si>
  <si>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</si>
  <si>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</si>
  <si>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</si>
  <si>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</si>
  <si>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</si>
  <si>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</si>
  <si>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</si>
  <si>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</si>
  <si>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</si>
  <si>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</si>
  <si>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</si>
  <si>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</si>
  <si>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https://osp.stat.gov.lt/</t>
  </si>
  <si>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</si>
  <si>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</si>
  <si>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</si>
  <si>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</si>
  <si>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</si>
  <si>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</si>
  <si>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</si>
  <si>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</si>
  <si>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</si>
  <si>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</si>
  <si>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</si>
  <si>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</si>
  <si>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</si>
  <si>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</si>
  <si>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</si>
  <si>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</si>
  <si>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</si>
  <si>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</si>
  <si>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</si>
  <si>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1.</t>
  </si>
  <si>
    <t>2.</t>
  </si>
  <si>
    <t>3.</t>
  </si>
  <si>
    <t>4.</t>
  </si>
  <si>
    <t>5.</t>
  </si>
  <si>
    <t>6.</t>
  </si>
  <si>
    <t>7.</t>
  </si>
  <si>
    <t>8.</t>
  </si>
  <si>
    <t>9.</t>
  </si>
  <si>
    <t>10.</t>
  </si>
  <si>
    <t>Priskiriamas automatiškai, pasirinkus rodiklį</t>
  </si>
  <si>
    <t xml:space="preserve">4.1. Rodiklio tipas </t>
  </si>
  <si>
    <t>11.</t>
  </si>
  <si>
    <t>12.</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</si>
  <si>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</si>
  <si>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</si>
  <si>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 xml:space="preserve"> (dokumento sudarytojo pavadinimas)</t>
  </si>
  <si>
    <t>(sudarymo vieta)</t>
  </si>
  <si>
    <t xml:space="preserve"> (data)</t>
  </si>
  <si>
    <t>13.</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</si>
  <si>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</si>
  <si>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</si>
  <si>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</si>
  <si>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</si>
  <si>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</si>
  <si>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</si>
  <si>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</si>
  <si>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</si>
  <si>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</si>
  <si>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</si>
  <si>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</si>
  <si>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</si>
  <si>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</si>
  <si>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</si>
  <si>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</si>
  <si>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</si>
  <si>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</si>
  <si>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</si>
  <si>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</si>
  <si>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</si>
  <si>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</si>
  <si>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</si>
  <si>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</si>
  <si>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</si>
  <si>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</si>
  <si>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</si>
  <si>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</si>
  <si>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</si>
  <si>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</si>
  <si>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</si>
  <si>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</si>
  <si>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</si>
  <si>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</si>
  <si>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</si>
  <si>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</si>
  <si>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</si>
  <si>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</si>
  <si>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</si>
  <si>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</si>
  <si>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</si>
  <si>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</si>
  <si>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</si>
  <si>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</si>
  <si>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</si>
  <si>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</si>
  <si>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</si>
  <si>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</si>
  <si>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</si>
  <si>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</si>
  <si>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</si>
  <si>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</si>
  <si>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</si>
  <si>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</si>
  <si>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</si>
  <si>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</si>
  <si>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</si>
  <si>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</si>
  <si>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</si>
  <si>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</si>
  <si>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</si>
  <si>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</si>
  <si>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</si>
  <si>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</si>
  <si>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</si>
  <si>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</si>
  <si>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</si>
  <si>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</si>
  <si>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</si>
  <si>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</si>
  <si>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</si>
  <si>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</si>
  <si>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</si>
  <si>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</si>
  <si>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</si>
  <si>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</si>
  <si>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</si>
  <si>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</si>
  <si>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</si>
  <si>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</si>
  <si>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</si>
  <si>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</si>
  <si>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</si>
  <si>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</si>
  <si>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</si>
  <si>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</si>
  <si>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</si>
  <si>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</si>
  <si>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</si>
  <si>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</si>
  <si>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</si>
  <si>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</si>
  <si>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</si>
  <si>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</si>
  <si>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</si>
  <si>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</si>
  <si>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</si>
  <si>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t xml:space="preserve">Socialinio verslo poveikis </t>
  </si>
  <si>
    <t>Socialinio verslo poveikio matavimo pagrindinių rodiklių suma, %</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</si>
  <si>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</si>
  <si>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</si>
  <si>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</si>
  <si>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</si>
  <si>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</si>
  <si>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</si>
  <si>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</si>
  <si>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</si>
  <si>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</si>
  <si>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</si>
  <si>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</si>
  <si>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</si>
  <si>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</si>
  <si>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</si>
  <si>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</si>
  <si>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</si>
  <si>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</si>
  <si>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</si>
  <si>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</si>
  <si>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</si>
  <si>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Socialinio verslo poveikio vertinimo skaičiuoklės pildymo instrukcija</t>
  </si>
  <si>
    <t>Žingsnis</t>
  </si>
  <si>
    <t>15.</t>
  </si>
  <si>
    <t>Pareiškėjo juridinio asmens pavadinimas</t>
  </si>
  <si>
    <t xml:space="preserve">Juridinio asmens kodas </t>
  </si>
  <si>
    <t>Pareiškėjo veiklos sritis</t>
  </si>
  <si>
    <t>Pareiškėjo kontaktai (telefonas, el. paštas)</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</si>
  <si>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</si>
  <si>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</si>
  <si>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</si>
  <si>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</si>
  <si>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</si>
  <si>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</si>
  <si>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</si>
  <si>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</si>
  <si>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</si>
  <si>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</si>
  <si>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</si>
  <si>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</si>
  <si>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</si>
  <si>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</si>
  <si>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</si>
  <si>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</si>
  <si>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</si>
  <si>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t>Sąvoka</t>
  </si>
  <si>
    <t>Paaiškinimas / apibrėžimas</t>
  </si>
  <si>
    <t xml:space="preserve">Artima aplinka </t>
  </si>
  <si>
    <t>Aplinka, kurią sudaro asmenys, siejami arba praeityje sieti santuokiniais, partnerystės, svainystės ar kitais artimais ryšiais, taip pat asmenys, kartu gyvenantys ir tvarkantys bendrą ūkį.</t>
  </si>
  <si>
    <t xml:space="preserve">Bedarbis </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</si>
  <si>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</si>
  <si>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Neįgalusis</t>
  </si>
  <si>
    <t xml:space="preserve">Pabėgėlis </t>
  </si>
  <si>
    <t>Sergamumas</t>
  </si>
  <si>
    <t>Užregistruotos nusikalstamos veikos</t>
  </si>
  <si>
    <t>Nusikaltimai ir baudžiamieji nusižengimai, per ataskaitinį laikotarpį užregistruoti Vidaus reikalų informacinės sistemos Nusikalstamų veikų žinybiniame registre.</t>
  </si>
  <si>
    <t>Pasirinkite savivaldybę --&gt; Pasirinkite rodiklį</t>
  </si>
  <si>
    <r>
      <t xml:space="preserve">Rodiklių duomenų bazė --&gt; Gyventojai ir socialinė
statistika -&gt; Gyventojai -&gt; Gyventojų sudėtis
</t>
    </r>
    <r>
      <rPr>
        <i/>
        <sz val="10"/>
        <color theme="1"/>
        <rFont val="Arial"/>
        <family val="2"/>
        <charset val="186"/>
      </rPr>
      <t>Gyventojų klasifikavimas pagal amžių.</t>
    </r>
  </si>
  <si>
    <r>
      <t>Socialinės statistikos rodikliai --&gt; Socialiniai demografiniai rodikliai --&gt; Vieno iš tėvų, auginančių vaiką, skaičius (</t>
    </r>
    <r>
      <rPr>
        <i/>
        <sz val="10"/>
        <color theme="1"/>
        <rFont val="Arial"/>
        <family val="2"/>
        <charset val="186"/>
      </rPr>
      <t>Excel)</t>
    </r>
  </si>
  <si>
    <r>
      <t xml:space="preserve">Socialinės statistikos rodikliai --&gt; Socialiniai demografiniai rodikliai --&gt; Šeimų su trimis ir daugiau vaikų skaičius </t>
    </r>
    <r>
      <rPr>
        <i/>
        <sz val="10"/>
        <color theme="1"/>
        <rFont val="Arial"/>
        <family val="2"/>
        <charset val="186"/>
      </rPr>
      <t>(Excel)</t>
    </r>
  </si>
  <si>
    <t xml:space="preserve">Rodiklių duomenų bazė --&gt; Gyventojai ir socialinė statistika --&gt; Nusikalstamumas ir baudžiamoji teisena
</t>
  </si>
  <si>
    <t>http://stat.hi.lt/</t>
  </si>
  <si>
    <t>http://www.ulac.lt/ataskaitos</t>
  </si>
  <si>
    <t>-</t>
  </si>
  <si>
    <t>Sergančių asmenų skaičius</t>
  </si>
  <si>
    <t>http://www.vpsc.lt</t>
  </si>
  <si>
    <t>Savižudybių statistika</t>
  </si>
  <si>
    <t>Kitos pasirinktos informacijos pagrindimas (naudojamos poveikio skaičiavime, aprašymas)</t>
  </si>
  <si>
    <r>
      <t xml:space="preserve">5. Skaičiavimo metodas
</t>
    </r>
    <r>
      <rPr>
        <i/>
        <sz val="10"/>
        <rFont val="Arial"/>
        <family val="2"/>
        <charset val="186"/>
      </rPr>
      <t>(Gerai, kai rodiklio reikšmė didėja pamečiui ir &gt;0)</t>
    </r>
  </si>
  <si>
    <t>Gyventojai ir socialinė statistika --&gt; Gyventojų migracija --&gt; Tarptautinė apsauga --&gt; Pabėgėliai</t>
  </si>
  <si>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</si>
  <si>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</si>
  <si>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</si>
  <si>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</si>
  <si>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</si>
  <si>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</si>
  <si>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</si>
  <si>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r>
      <t>https://osp.stat.gov.lt/statistiniu-rodikliu-analize</t>
    </r>
    <r>
      <rPr>
        <b/>
        <sz val="10"/>
        <color theme="1"/>
        <rFont val="Arial"/>
        <family val="2"/>
        <charset val="186"/>
      </rPr>
      <t>#/</t>
    </r>
  </si>
  <si>
    <t>Tikslinė grupė</t>
  </si>
  <si>
    <t>Tiesioginės projekto naudos gavėjų (projekto dalyvių) grupė, kurios poreikiai tenkinami ar problemos sprendžiamos įgyvendinant projektą.</t>
  </si>
  <si>
    <t>Socialinis verslas</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</si>
  <si>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</si>
  <si>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Nuolatinė ekonominė veikla</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</si>
  <si>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</si>
  <si>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Sveikatinimo paslauga</t>
  </si>
  <si>
    <t>Nuolatinis Lietuvos gyventojas</t>
  </si>
  <si>
    <t>Mokyklinis amžius</t>
  </si>
  <si>
    <t>Amžiaus tarpsnis nuo 7 iki 18 metų, kuriame intensyviai fiziškai ir dvasiškai bręsta jaunas žmogus. Mokyklinis amžius skaidomas į jaunesnįjį, vidutinį ir vyresnįjį (jaunuolio).</t>
  </si>
  <si>
    <t>Du ar daugiau jaunų žmonių (asmenų nuo 14 iki 29 metų (įskaitytinai)).</t>
  </si>
  <si>
    <t>Pensijinio amžiaus gyventojai</t>
  </si>
  <si>
    <t>Sveikatos stiprinimo ir ligų profilaktikos paslauga, atliekama specialisto, įgijusio teisės aktų nustatyta tvarka kvalifikaciją ir turinčio sertifikatą šiai veiklai bei teikiama tam specialiai įrengtose patalpose (pvz., reabilitacija, masažai, kt.).</t>
  </si>
  <si>
    <t>Daugiavaikė šeima</t>
  </si>
  <si>
    <t>Šeima, auginanti tris ir daugiau vaikų.</t>
  </si>
  <si>
    <t>Užsikrėtimas utėlėmis.</t>
  </si>
  <si>
    <t>Pedikuliozė ir ftiriazė</t>
  </si>
  <si>
    <t>Virusiniai hepatitai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</si>
  <si>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</si>
  <si>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</si>
  <si>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</si>
  <si>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</si>
  <si>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</si>
  <si>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</si>
  <si>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</si>
  <si>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</si>
  <si>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</si>
  <si>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</si>
  <si>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</si>
  <si>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</si>
  <si>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</si>
  <si>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</si>
  <si>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</si>
  <si>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</si>
  <si>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</si>
  <si>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</si>
  <si>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</si>
  <si>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</si>
  <si>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</si>
  <si>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</si>
  <si>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</si>
  <si>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</si>
  <si>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</si>
  <si>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</si>
  <si>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</si>
  <si>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</si>
  <si>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</si>
  <si>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</si>
  <si>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</si>
  <si>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</si>
  <si>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</si>
  <si>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</si>
  <si>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</si>
  <si>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</si>
  <si>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</si>
  <si>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</si>
  <si>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</si>
  <si>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</si>
  <si>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</si>
  <si>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</si>
  <si>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</si>
  <si>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</si>
  <si>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</si>
  <si>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</si>
  <si>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</si>
  <si>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</si>
  <si>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</si>
  <si>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</si>
  <si>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</si>
  <si>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</si>
  <si>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</si>
  <si>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</si>
  <si>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</si>
  <si>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</si>
  <si>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</si>
  <si>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</si>
  <si>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</si>
  <si>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</si>
  <si>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</si>
  <si>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</si>
  <si>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</si>
  <si>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</si>
  <si>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</si>
  <si>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</si>
  <si>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</si>
  <si>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</si>
  <si>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</si>
  <si>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</si>
  <si>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</si>
  <si>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</si>
  <si>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</si>
  <si>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</si>
  <si>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</si>
  <si>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</si>
  <si>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</si>
  <si>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</si>
  <si>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</si>
  <si>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</si>
  <si>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</si>
  <si>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</si>
  <si>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</si>
  <si>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</si>
  <si>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</si>
  <si>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</si>
  <si>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</si>
  <si>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</si>
  <si>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</si>
  <si>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</si>
  <si>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</si>
  <si>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</si>
  <si>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</si>
  <si>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</si>
  <si>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</si>
  <si>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</si>
  <si>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</si>
  <si>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</si>
  <si>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</si>
  <si>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</si>
  <si>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</si>
  <si>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</si>
  <si>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</si>
  <si>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</si>
  <si>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</si>
  <si>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</si>
  <si>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</si>
  <si>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</si>
  <si>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</si>
  <si>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</si>
  <si>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</si>
  <si>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</si>
  <si>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</si>
  <si>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</si>
  <si>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</si>
  <si>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</si>
  <si>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</si>
  <si>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</si>
  <si>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</si>
  <si>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</si>
  <si>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</si>
  <si>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</si>
  <si>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</si>
  <si>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</si>
  <si>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</si>
  <si>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</si>
  <si>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</si>
  <si>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</si>
  <si>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</si>
  <si>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</si>
  <si>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</si>
  <si>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</si>
  <si>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</si>
  <si>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</si>
  <si>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r>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r>
    <r>
      <rPr>
        <b/>
        <sz val="12"/>
        <color theme="1"/>
        <rFont val="Arial"/>
        <family val="2"/>
        <charset val="186"/>
      </rPr>
      <t>Pastaba.</t>
    </r>
    <r>
      <rPr>
        <sz val="12"/>
        <color theme="1"/>
        <rFont val="Arial"/>
        <family val="2"/>
        <charset val="186"/>
      </rPr>
      <t xml:space="preserve"> Šis žingsnis aktualus tik 2.1.1; 2.3.1.ir 4.1.1-4.1.4 potikslių rodikliams.</t>
    </r>
  </si>
  <si>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</si>
  <si>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t>
  </si>
  <si>
    <t>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t>
  </si>
  <si>
    <t>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t>
  </si>
  <si>
    <t>Įvykdžius antrąjį žingsnį, C stulpelyje „2. Sritis, kurioje vykdoma veikla“ automatiškai atsiranda platesnis srities aprašymas.</t>
  </si>
  <si>
    <t>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t>
  </si>
  <si>
    <t>1-asis žingsnis – šio dokumento lapo „Informacija apie pareiškėją“ užpildymas, įrašant informaciją aktyviuose lapo laukeliuose.</t>
  </si>
  <si>
    <t>Apskaičiuojant socialinio verslo poveikį, atsižvelgiant į pasirinktą tikslą, potikslius, rodiklius bei pasirinktą tikslinę grupę, yra atliekami šie skaičiuoklės pildymo žingsniai:</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</si>
  <si>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„Papildomi_duomenų šaltiniai“.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</si>
  <si>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 pagal Lietuvos kaimo plėtros 2014–2020 m. programos priemonę „Ūkio ir verslo plėtra“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</si>
  <si>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PRIEMONĖS „ŪKIO IR VERSLO PLĖTRA“ VEIKLOS SRITĮ „PARAMA EKONOMINĖS VEIKLOS PRADŽIAI KAIMO VIETOVĖSE“, PROJEKTAMS</t>
  </si>
  <si>
    <t>Socialinio verslo vykdymo pagal Lietuvos kaimo plėtros 2014-2020 metų programos priemones gairių 1 priedas</t>
  </si>
  <si>
    <t>INFORMACIJA APIE PAREIŠKĖJĄ</t>
  </si>
  <si>
    <t xml:space="preserve">SOCIALINIO VERSLO POVEIKIO MATAVIMO SKAIČIUOKLĖ PAGAL LIETUVOS KAIMO PLĖTROS 2014–2020 METŲ PROGRAMOS PRIEMONĖS „ŪKIO IR VERSLO PLĖTRA“ VEIKLOS SRITĮ „PARAMA EKONOMINĖS VEIKLOS PRADŽIAI KAIMO VIETOVĖSE“ </t>
  </si>
  <si>
    <t>Socialinio verslo poveikio vertinimo skaičiuoklės pagal Lietuvos kaimo plėtros 2014–2020 metų programos priemonės ,,Ūkio ir verslo plėtra“ 
veiklos sritį ,,Parama ekonominės veiklos pradžiai kaimo vietovėse“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</si>
  <si>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</si>
  <si>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Virusiniai hepatitai – virusų sukeliami kepenų uždegiminiai ir distrofiniai pokyčiai. Infekcinius hepatitus sukelia virusai: A, B, C, D, E. </t>
  </si>
  <si>
    <t xml:space="preserve">Motina ar tėvas, kuris faktiškai vienas augina vaiką (pvz., našlė, našlys, vieniša motina, kitas vaiko tėvas atlieka laisvės atėmimo bausmę ar jam neterminuotai arba terminuotai apribota tėvų valdžia, yra išsituokęs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</si>
  <si>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</si>
  <si>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yra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</si>
  <si>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</si>
  <si>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 xml:space="preserve">Asmenų, kuriems per metus ambulatorinėse sveikatos priežiūros įstaigose 
naujai (pirmą kartą gyvenime) užregistruota tam tikra liga arba trauma, ir vidutinio metinio 
gyventojų skaičiaus santykis. 
</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</si>
  <si>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</si>
  <si>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gyventojas</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</si>
  <si>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</si>
  <si>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 </t>
  </si>
  <si>
    <t>2) fizinis asmuo, kurio asmeninių, socialinių arba ekonominių interesų buvimo vieta mokestiniu laikotarpiu yra veikiau Lietuvoje nei užsienyje (plačiau žr. https://www.e-tar.lt/portal/lt/legalAct/TAR.C677663D2202).</t>
  </si>
  <si>
    <t>1) fizinis asmuo, kurio nuolatinė gyvenamoji vieta mokestiniu laikotarpiu yra Lietuvoje, arba</t>
  </si>
  <si>
    <t>Pagal Lietuvos Respublikos gyventojų pajamų mokesčio įstatymą, nuolatiniu Lietuvos gyventoju laikomas:</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</si>
  <si>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</si>
  <si>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Ligos, 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</si>
  <si>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</si>
  <si>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Asmuo nuo 16 metų iki Valstybinių socialinio draudimo pensijų įstatymo nustatyto senatvės pensijos amžiaus.</t>
  </si>
  <si>
    <t>Darbingo amžiaus gyventojas</t>
  </si>
  <si>
    <t>Asmuo, kuriam nustatytas priklausomybės nuo alkoholio, narkotinių bei psichotropinių medžiagų sindromas.</t>
  </si>
  <si>
    <t>Asmuo, sergantis priklausomybės nuo psichoaktyviųjų medžiagų liga</t>
  </si>
  <si>
    <t>PAGRINDINĖS SĄVOKOS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</si>
</sst>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1"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u/>
      <sz val="11"/>
      <color theme="10"/>
      <name val="Calibri"/>
      <family val="2"/>
      <charset val="186"/>
      <scheme val="minor"/>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b/>
      <sz val="10"/>
      <color theme="1" tint="0.249977111117893"/>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Arial"/>
      <family val="2"/>
      <charset val="186"/>
    </font>
    <font>
      <sz val="12"/>
      <color theme="1"/>
      <name val="Wingdings"/>
      <charset val="2"/>
    </font>
    <font>
      <b/>
      <sz val="12"/>
      <color theme="0"/>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b/>
      <sz val="12"/>
      <color theme="1" tint="0.249977111117893"/>
      <name val="Times New Roman"/>
      <family val="1"/>
      <charset val="186"/>
    </font>
    <font>
      <i/>
      <sz val="12"/>
      <color theme="1"/>
      <name val="Times New Roman"/>
      <family val="1"/>
      <charset val="186"/>
    </font>
    <font>
      <sz val="12"/>
      <color rgb="FF000000"/>
      <name val="Times New Roman"/>
      <family val="1"/>
      <charset val="186"/>
    </font>
    <font>
      <b/>
      <sz val="12"/>
      <color rgb="FF000000"/>
      <name val="Times New Roman"/>
      <family val="1"/>
      <charset val="186"/>
    </font>
    <font>
      <b/>
      <sz val="14"/>
      <color rgb="FF000000"/>
      <name val="Times New Roman"/>
      <family val="1"/>
      <charset val="186"/>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style="thin">
        <color theme="0" tint="-0.34998626667073579"/>
      </right>
      <top/>
      <bottom/>
      <diagonal/>
    </border>
    <border>
      <left style="thin">
        <color theme="0" tint="-0.34998626667073579"/>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1" fillId="0" borderId="0" applyFont="0" applyFill="0" applyBorder="0" applyAlignment="0" applyProtection="0"/>
  </cellStyleXfs>
  <cellXfs count="317">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9" fillId="0" borderId="0" xfId="0" applyFont="1" applyAlignment="1">
      <alignment horizontal="left" vertical="top"/>
    </xf>
    <xf numFmtId="9" fontId="4" fillId="7" borderId="0" xfId="2"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9"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2"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9"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2"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2" applyNumberFormat="1" applyFont="1" applyFill="1" applyBorder="1" applyAlignment="1" applyProtection="1">
      <alignment wrapText="1"/>
      <protection hidden="1"/>
    </xf>
    <xf numFmtId="2" fontId="5" fillId="7" borderId="36" xfId="2"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9" borderId="1" xfId="0" applyNumberFormat="1" applyFont="1" applyFill="1" applyBorder="1" applyAlignment="1" applyProtection="1">
      <alignment horizontal="left" vertical="top" wrapText="1"/>
      <protection locked="0"/>
    </xf>
    <xf numFmtId="1" fontId="1" fillId="9" borderId="1" xfId="0" applyNumberFormat="1" applyFont="1" applyFill="1" applyBorder="1" applyAlignment="1" applyProtection="1">
      <alignment vertical="center" wrapText="1"/>
      <protection locked="0"/>
    </xf>
    <xf numFmtId="1" fontId="5" fillId="7" borderId="1" xfId="2" applyNumberFormat="1" applyFont="1" applyFill="1" applyBorder="1" applyAlignment="1" applyProtection="1">
      <alignment vertical="center" wrapText="1"/>
      <protection hidden="1"/>
    </xf>
    <xf numFmtId="9" fontId="3" fillId="9" borderId="4" xfId="2" applyFont="1" applyFill="1" applyBorder="1" applyAlignment="1" applyProtection="1">
      <alignment horizontal="left" vertical="top" wrapText="1"/>
      <protection locked="0"/>
    </xf>
    <xf numFmtId="164" fontId="3" fillId="9" borderId="4" xfId="0" applyNumberFormat="1" applyFont="1" applyFill="1" applyBorder="1" applyAlignment="1" applyProtection="1">
      <alignment horizontal="left" vertical="top" wrapText="1"/>
      <protection locked="0"/>
    </xf>
    <xf numFmtId="1" fontId="3" fillId="9" borderId="1" xfId="0" applyNumberFormat="1" applyFont="1" applyFill="1" applyBorder="1" applyAlignment="1" applyProtection="1">
      <alignment vertical="center" wrapText="1"/>
      <protection locked="0"/>
    </xf>
    <xf numFmtId="1" fontId="5" fillId="9" borderId="1" xfId="0" applyNumberFormat="1" applyFont="1" applyFill="1" applyBorder="1" applyAlignment="1" applyProtection="1">
      <alignment vertical="center" wrapText="1"/>
      <protection locked="0"/>
    </xf>
    <xf numFmtId="164" fontId="4" fillId="5" borderId="33" xfId="0" applyNumberFormat="1" applyFont="1" applyFill="1" applyBorder="1" applyAlignment="1" applyProtection="1">
      <alignment vertical="top" wrapText="1"/>
      <protection hidden="1"/>
    </xf>
    <xf numFmtId="9" fontId="5" fillId="7" borderId="36" xfId="2" applyFont="1" applyFill="1" applyBorder="1" applyAlignment="1" applyProtection="1">
      <alignment wrapText="1"/>
      <protection hidden="1"/>
    </xf>
    <xf numFmtId="164" fontId="5" fillId="7" borderId="37" xfId="0" applyNumberFormat="1" applyFont="1" applyFill="1" applyBorder="1" applyAlignment="1" applyProtection="1">
      <alignment horizontal="left" vertical="center" wrapText="1"/>
      <protection hidden="1"/>
    </xf>
    <xf numFmtId="0" fontId="14" fillId="2" borderId="2" xfId="0" applyFont="1" applyFill="1" applyBorder="1" applyAlignment="1" applyProtection="1">
      <alignment horizontal="center" vertical="center" wrapText="1"/>
      <protection hidden="1"/>
    </xf>
    <xf numFmtId="164" fontId="24" fillId="6" borderId="23" xfId="0" applyNumberFormat="1" applyFont="1" applyFill="1" applyBorder="1" applyAlignment="1" applyProtection="1">
      <alignment vertical="center"/>
      <protection hidden="1"/>
    </xf>
    <xf numFmtId="164" fontId="12" fillId="6" borderId="24" xfId="0" applyNumberFormat="1" applyFont="1" applyFill="1" applyBorder="1" applyAlignment="1" applyProtection="1">
      <alignment vertical="center"/>
      <protection hidden="1"/>
    </xf>
    <xf numFmtId="164" fontId="18" fillId="6" borderId="24" xfId="0" applyNumberFormat="1" applyFont="1" applyFill="1" applyBorder="1" applyAlignment="1" applyProtection="1">
      <alignment vertical="center"/>
      <protection hidden="1"/>
    </xf>
    <xf numFmtId="164" fontId="12" fillId="6" borderId="24" xfId="0" applyNumberFormat="1" applyFont="1" applyFill="1" applyBorder="1" applyAlignment="1" applyProtection="1">
      <alignment horizontal="center" vertical="center"/>
      <protection hidden="1"/>
    </xf>
    <xf numFmtId="164" fontId="18" fillId="10" borderId="24" xfId="0" applyNumberFormat="1" applyFont="1" applyFill="1" applyBorder="1" applyAlignment="1" applyProtection="1">
      <alignment vertical="center"/>
      <protection hidden="1"/>
    </xf>
    <xf numFmtId="164" fontId="12" fillId="10" borderId="24" xfId="0" applyNumberFormat="1" applyFont="1" applyFill="1" applyBorder="1" applyAlignment="1" applyProtection="1">
      <alignment vertical="center"/>
      <protection hidden="1"/>
    </xf>
    <xf numFmtId="164" fontId="12" fillId="10" borderId="24" xfId="0" applyNumberFormat="1" applyFont="1" applyFill="1" applyBorder="1" applyAlignment="1" applyProtection="1">
      <alignment horizontal="center" vertical="center"/>
      <protection hidden="1"/>
    </xf>
    <xf numFmtId="164" fontId="4" fillId="2" borderId="28"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4"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13" fillId="2" borderId="2" xfId="0" applyNumberFormat="1" applyFont="1" applyFill="1" applyBorder="1" applyAlignment="1" applyProtection="1">
      <alignment horizontal="center" vertical="center" wrapText="1"/>
      <protection hidden="1"/>
    </xf>
    <xf numFmtId="164" fontId="10" fillId="2" borderId="20" xfId="0" applyNumberFormat="1" applyFont="1" applyFill="1" applyBorder="1" applyAlignment="1" applyProtection="1">
      <alignment horizontal="center" vertical="center" wrapText="1"/>
      <protection hidden="1"/>
    </xf>
    <xf numFmtId="164" fontId="13" fillId="2" borderId="1" xfId="0" applyNumberFormat="1" applyFont="1" applyFill="1" applyBorder="1" applyAlignment="1" applyProtection="1">
      <alignment horizontal="center" vertical="center" wrapText="1"/>
      <protection hidden="1"/>
    </xf>
    <xf numFmtId="164" fontId="13" fillId="2" borderId="30" xfId="0" applyNumberFormat="1" applyFont="1" applyFill="1" applyBorder="1" applyAlignment="1" applyProtection="1">
      <alignment horizontal="center" vertical="center" wrapText="1"/>
      <protection hidden="1"/>
    </xf>
    <xf numFmtId="0" fontId="1" fillId="3" borderId="0" xfId="0" applyFont="1" applyFill="1" applyProtection="1">
      <protection hidden="1"/>
    </xf>
    <xf numFmtId="0" fontId="1" fillId="3" borderId="28" xfId="0" applyNumberFormat="1" applyFont="1" applyFill="1" applyBorder="1" applyAlignment="1" applyProtection="1">
      <alignment horizontal="center" vertical="top" wrapText="1"/>
      <protection hidden="1"/>
    </xf>
    <xf numFmtId="164" fontId="4" fillId="5" borderId="32" xfId="0" applyNumberFormat="1" applyFont="1" applyFill="1" applyBorder="1" applyAlignment="1" applyProtection="1">
      <alignment vertical="top" wrapText="1"/>
      <protection hidden="1"/>
    </xf>
    <xf numFmtId="164" fontId="1" fillId="0" borderId="38" xfId="0" applyNumberFormat="1" applyFont="1" applyBorder="1" applyAlignment="1" applyProtection="1">
      <alignment horizontal="left" vertical="top"/>
      <protection hidden="1"/>
    </xf>
    <xf numFmtId="164" fontId="1" fillId="9" borderId="4" xfId="0" applyNumberFormat="1" applyFont="1" applyFill="1" applyBorder="1" applyAlignment="1" applyProtection="1">
      <alignment horizontal="left" vertical="top" wrapText="1"/>
      <protection locked="0"/>
    </xf>
    <xf numFmtId="164" fontId="3" fillId="9" borderId="31" xfId="0" applyNumberFormat="1" applyFont="1" applyFill="1" applyBorder="1" applyAlignment="1" applyProtection="1">
      <alignment horizontal="left" vertical="top" wrapText="1"/>
      <protection locked="0"/>
    </xf>
    <xf numFmtId="0" fontId="1" fillId="0" borderId="0" xfId="0" applyFont="1" applyProtection="1">
      <protection hidden="1"/>
    </xf>
    <xf numFmtId="0" fontId="1" fillId="0" borderId="0" xfId="0" applyFont="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Protection="1">
      <protection hidden="1"/>
    </xf>
    <xf numFmtId="0" fontId="1" fillId="0" borderId="1" xfId="0" applyFont="1" applyBorder="1" applyAlignment="1" applyProtection="1">
      <alignment wrapText="1"/>
      <protection hidden="1"/>
    </xf>
    <xf numFmtId="0" fontId="7"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3" fillId="0" borderId="1" xfId="0" applyFont="1" applyBorder="1" applyAlignment="1" applyProtection="1">
      <alignment vertical="top" wrapText="1"/>
      <protection hidden="1"/>
    </xf>
    <xf numFmtId="0" fontId="1" fillId="0" borderId="5" xfId="0" applyFont="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1" fillId="0" borderId="1" xfId="0" applyFont="1" applyFill="1" applyBorder="1" applyAlignment="1" applyProtection="1">
      <alignment vertical="top"/>
      <protection hidden="1"/>
    </xf>
    <xf numFmtId="0" fontId="2" fillId="3" borderId="0" xfId="0" applyFont="1" applyFill="1" applyProtection="1">
      <protection hidden="1"/>
    </xf>
    <xf numFmtId="0" fontId="2" fillId="0" borderId="0" xfId="0" applyFont="1" applyProtection="1">
      <protection hidden="1"/>
    </xf>
    <xf numFmtId="0" fontId="2" fillId="0" borderId="0" xfId="0" applyFont="1" applyFill="1" applyBorder="1" applyProtection="1">
      <protection hidden="1"/>
    </xf>
    <xf numFmtId="0" fontId="1" fillId="0" borderId="0" xfId="0" applyFont="1" applyBorder="1" applyAlignment="1" applyProtection="1">
      <alignment vertical="top" wrapText="1"/>
      <protection hidden="1"/>
    </xf>
    <xf numFmtId="0" fontId="3" fillId="0" borderId="0" xfId="0" applyFont="1" applyBorder="1" applyAlignment="1" applyProtection="1">
      <alignment vertical="top" wrapText="1"/>
      <protection hidden="1"/>
    </xf>
    <xf numFmtId="0" fontId="1" fillId="0" borderId="0" xfId="0" applyFont="1" applyBorder="1" applyProtection="1">
      <protection hidden="1"/>
    </xf>
    <xf numFmtId="0" fontId="24" fillId="6" borderId="7" xfId="0" applyFont="1" applyFill="1" applyBorder="1" applyAlignment="1" applyProtection="1">
      <alignment vertical="center"/>
      <protection hidden="1"/>
    </xf>
    <xf numFmtId="0" fontId="12" fillId="6" borderId="8" xfId="0" applyFont="1" applyFill="1" applyBorder="1" applyAlignment="1" applyProtection="1">
      <alignment vertical="center"/>
      <protection hidden="1"/>
    </xf>
    <xf numFmtId="0" fontId="18" fillId="6" borderId="8" xfId="0" applyFont="1" applyFill="1" applyBorder="1" applyAlignment="1" applyProtection="1">
      <alignment vertical="center"/>
      <protection hidden="1"/>
    </xf>
    <xf numFmtId="0" fontId="12" fillId="6" borderId="8"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3"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5" fillId="7" borderId="1" xfId="2"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25" fillId="3" borderId="1" xfId="2" applyNumberFormat="1" applyFont="1" applyFill="1" applyBorder="1" applyAlignment="1" applyProtection="1">
      <alignment horizontal="right"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9" fillId="2" borderId="0"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wrapText="1"/>
      <protection hidden="1"/>
    </xf>
    <xf numFmtId="0" fontId="9" fillId="6"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9" fillId="7" borderId="3" xfId="0" applyFont="1" applyFill="1" applyBorder="1" applyAlignment="1" applyProtection="1">
      <alignment horizontal="center" vertical="center" wrapText="1"/>
      <protection hidden="1"/>
    </xf>
    <xf numFmtId="0" fontId="9" fillId="7" borderId="0"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5" fillId="0" borderId="15" xfId="0" applyFont="1" applyFill="1" applyBorder="1" applyAlignment="1" applyProtection="1">
      <alignment vertical="top" wrapText="1"/>
      <protection hidden="1"/>
    </xf>
    <xf numFmtId="0" fontId="0" fillId="0" borderId="0" xfId="0" applyFill="1" applyProtection="1">
      <protection hidden="1"/>
    </xf>
    <xf numFmtId="0" fontId="1" fillId="0" borderId="15" xfId="0" applyFont="1" applyFill="1" applyBorder="1" applyAlignment="1" applyProtection="1">
      <alignment vertical="top" wrapText="1"/>
      <protection hidden="1"/>
    </xf>
    <xf numFmtId="0" fontId="0" fillId="0" borderId="15" xfId="0" applyFill="1" applyBorder="1" applyAlignment="1" applyProtection="1">
      <alignment vertical="top" wrapText="1"/>
      <protection hidden="1"/>
    </xf>
    <xf numFmtId="0" fontId="5" fillId="0" borderId="18" xfId="0" applyFont="1" applyFill="1" applyBorder="1" applyAlignment="1" applyProtection="1">
      <alignment vertical="top" wrapText="1"/>
      <protection hidden="1"/>
    </xf>
    <xf numFmtId="0" fontId="0" fillId="0" borderId="18"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7"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0" fillId="0" borderId="15"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5" xfId="0" applyFont="1" applyFill="1" applyBorder="1" applyAlignment="1" applyProtection="1">
      <alignment horizontal="left" vertical="top" wrapText="1"/>
      <protection hidden="1"/>
    </xf>
    <xf numFmtId="2" fontId="0" fillId="0" borderId="15" xfId="0" applyNumberFormat="1" applyFill="1" applyBorder="1" applyAlignment="1" applyProtection="1">
      <alignment vertical="top" wrapText="1"/>
      <protection hidden="1"/>
    </xf>
    <xf numFmtId="0" fontId="0" fillId="0" borderId="15"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9"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2"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9"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2"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0" fontId="1" fillId="0" borderId="1" xfId="0" applyFont="1" applyFill="1" applyBorder="1" applyAlignment="1" applyProtection="1">
      <alignment horizontal="left" vertical="center" wrapText="1"/>
      <protection hidden="1"/>
    </xf>
    <xf numFmtId="0" fontId="1" fillId="0" borderId="1" xfId="0" applyFont="1" applyFill="1" applyBorder="1" applyProtection="1">
      <protection hidden="1"/>
    </xf>
    <xf numFmtId="0" fontId="7" fillId="0" borderId="1" xfId="0" applyFont="1" applyFill="1" applyBorder="1" applyAlignment="1" applyProtection="1">
      <alignment vertical="top" wrapText="1"/>
      <protection hidden="1"/>
    </xf>
    <xf numFmtId="0" fontId="1" fillId="0" borderId="1" xfId="0" applyFont="1" applyFill="1" applyBorder="1" applyAlignment="1" applyProtection="1">
      <alignment wrapText="1"/>
      <protection hidden="1"/>
    </xf>
    <xf numFmtId="164" fontId="4" fillId="2" borderId="1" xfId="0" applyNumberFormat="1" applyFont="1" applyFill="1" applyBorder="1" applyAlignment="1" applyProtection="1">
      <alignment horizontal="center" vertical="top" wrapText="1"/>
      <protection hidden="1"/>
    </xf>
    <xf numFmtId="0" fontId="6" fillId="3" borderId="1" xfId="1" applyFill="1" applyBorder="1" applyAlignment="1" applyProtection="1">
      <alignment horizontal="left" vertical="top" wrapText="1"/>
      <protection locked="0"/>
    </xf>
    <xf numFmtId="0" fontId="6" fillId="0" borderId="1" xfId="1" applyBorder="1" applyAlignment="1" applyProtection="1">
      <alignment vertical="top" wrapText="1"/>
      <protection locked="0"/>
    </xf>
    <xf numFmtId="0" fontId="1" fillId="0" borderId="1" xfId="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6" fillId="0" borderId="1" xfId="1" applyFont="1" applyBorder="1" applyAlignment="1" applyProtection="1">
      <alignment vertical="top" wrapText="1"/>
      <protection locked="0"/>
    </xf>
    <xf numFmtId="0" fontId="5" fillId="0" borderId="50" xfId="0" applyFont="1" applyFill="1" applyBorder="1" applyAlignment="1" applyProtection="1">
      <alignment vertical="top" wrapText="1"/>
      <protection hidden="1"/>
    </xf>
    <xf numFmtId="0" fontId="1" fillId="0" borderId="50" xfId="0" applyFont="1" applyFill="1" applyBorder="1" applyAlignment="1" applyProtection="1">
      <alignment vertical="top" wrapText="1"/>
      <protection hidden="1"/>
    </xf>
    <xf numFmtId="0" fontId="1" fillId="0" borderId="20" xfId="0" applyFont="1" applyFill="1" applyBorder="1" applyAlignment="1" applyProtection="1">
      <alignment vertical="top" wrapText="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12" fillId="7" borderId="12" xfId="0" applyFont="1" applyFill="1" applyBorder="1" applyAlignment="1" applyProtection="1">
      <alignment horizontal="justify" vertical="center"/>
      <protection hidden="1"/>
    </xf>
    <xf numFmtId="0" fontId="33" fillId="0" borderId="0" xfId="0" applyFont="1" applyAlignment="1" applyProtection="1">
      <alignment horizontal="justify" vertical="center"/>
      <protection hidden="1"/>
    </xf>
    <xf numFmtId="0" fontId="33" fillId="3" borderId="0" xfId="0" applyFont="1" applyFill="1"/>
    <xf numFmtId="0" fontId="33" fillId="3" borderId="0" xfId="0" applyFont="1" applyFill="1" applyProtection="1">
      <protection hidden="1"/>
    </xf>
    <xf numFmtId="0" fontId="35" fillId="3" borderId="0" xfId="0" applyFont="1" applyFill="1" applyAlignment="1">
      <alignment horizontal="center"/>
    </xf>
    <xf numFmtId="0" fontId="33" fillId="3" borderId="0" xfId="0" applyFont="1" applyFill="1" applyAlignment="1"/>
    <xf numFmtId="0" fontId="34" fillId="3" borderId="0" xfId="0" applyFont="1" applyFill="1" applyAlignment="1">
      <alignment horizontal="center" vertical="top" wrapText="1"/>
    </xf>
    <xf numFmtId="0" fontId="33" fillId="3" borderId="0" xfId="0" applyFont="1" applyFill="1" applyAlignment="1">
      <alignment horizontal="left" vertical="top" wrapText="1"/>
    </xf>
    <xf numFmtId="0" fontId="33" fillId="0" borderId="0" xfId="0" applyFont="1" applyProtection="1">
      <protection hidden="1"/>
    </xf>
    <xf numFmtId="164" fontId="33" fillId="0" borderId="1" xfId="0" applyNumberFormat="1" applyFont="1" applyBorder="1" applyAlignment="1" applyProtection="1">
      <alignment vertical="top" wrapText="1"/>
      <protection hidden="1"/>
    </xf>
    <xf numFmtId="0" fontId="34" fillId="2" borderId="1" xfId="0" applyFont="1" applyFill="1" applyBorder="1" applyAlignment="1" applyProtection="1">
      <alignment vertical="top" wrapText="1"/>
      <protection hidden="1"/>
    </xf>
    <xf numFmtId="0" fontId="36" fillId="11" borderId="1" xfId="0" applyFont="1" applyFill="1" applyBorder="1" applyAlignment="1" applyProtection="1">
      <alignment horizontal="center" vertical="center" wrapText="1"/>
      <protection hidden="1"/>
    </xf>
    <xf numFmtId="0" fontId="34" fillId="11" borderId="1" xfId="0" applyFont="1" applyFill="1" applyBorder="1" applyAlignment="1" applyProtection="1">
      <alignment horizontal="center" vertical="center" wrapText="1"/>
      <protection hidden="1"/>
    </xf>
    <xf numFmtId="0" fontId="33" fillId="3" borderId="0" xfId="0" applyFont="1" applyFill="1" applyBorder="1" applyProtection="1">
      <protection hidden="1"/>
    </xf>
    <xf numFmtId="0" fontId="34" fillId="3" borderId="0" xfId="0" applyFont="1" applyFill="1" applyBorder="1" applyAlignment="1" applyProtection="1">
      <alignment vertical="center"/>
      <protection hidden="1"/>
    </xf>
    <xf numFmtId="0" fontId="38" fillId="12" borderId="38" xfId="0" applyFont="1" applyFill="1" applyBorder="1" applyAlignment="1">
      <alignment horizontal="justify" vertical="center" wrapText="1"/>
    </xf>
    <xf numFmtId="0" fontId="39" fillId="12" borderId="53" xfId="0" applyFont="1" applyFill="1" applyBorder="1" applyAlignment="1">
      <alignment horizontal="justify" vertical="center" wrapText="1"/>
    </xf>
    <xf numFmtId="0" fontId="38" fillId="12" borderId="56" xfId="0" applyFont="1" applyFill="1" applyBorder="1" applyAlignment="1">
      <alignment horizontal="justify" vertical="center" wrapText="1"/>
    </xf>
    <xf numFmtId="0" fontId="39" fillId="12" borderId="57" xfId="0" applyFont="1" applyFill="1" applyBorder="1" applyAlignment="1">
      <alignment horizontal="center" vertical="center" wrapText="1"/>
    </xf>
    <xf numFmtId="0" fontId="39" fillId="12" borderId="58" xfId="0" applyFont="1" applyFill="1" applyBorder="1" applyAlignment="1">
      <alignment horizontal="center" vertical="center" wrapText="1"/>
    </xf>
    <xf numFmtId="0" fontId="39" fillId="12" borderId="53" xfId="0" applyFont="1" applyFill="1" applyBorder="1" applyAlignment="1">
      <alignment horizontal="left" vertical="center" wrapText="1"/>
    </xf>
    <xf numFmtId="0" fontId="30" fillId="0" borderId="1" xfId="0" applyFont="1" applyBorder="1" applyAlignment="1" applyProtection="1">
      <alignment horizontal="justify" vertical="center" wrapText="1"/>
      <protection hidden="1"/>
    </xf>
    <xf numFmtId="0" fontId="30" fillId="3" borderId="0" xfId="0" applyFont="1" applyFill="1" applyAlignment="1" applyProtection="1">
      <alignment horizontal="justify" vertical="center"/>
      <protection hidden="1"/>
    </xf>
    <xf numFmtId="0" fontId="30" fillId="3" borderId="12" xfId="0" applyFont="1" applyFill="1" applyBorder="1" applyAlignment="1" applyProtection="1">
      <alignment horizontal="justify" vertical="center" wrapText="1"/>
      <protection hidden="1"/>
    </xf>
    <xf numFmtId="0" fontId="30" fillId="3" borderId="0" xfId="0" applyFont="1" applyFill="1" applyAlignment="1" applyProtection="1">
      <alignment horizontal="justify" vertical="center" wrapText="1"/>
      <protection hidden="1"/>
    </xf>
    <xf numFmtId="0" fontId="33" fillId="0" borderId="0" xfId="0" applyFont="1" applyAlignment="1" applyProtection="1">
      <alignment horizontal="justify" vertical="center"/>
      <protection hidden="1"/>
    </xf>
    <xf numFmtId="0" fontId="33" fillId="0" borderId="0" xfId="0" applyFont="1" applyAlignment="1" applyProtection="1">
      <alignment horizontal="justify" vertical="center" wrapText="1"/>
      <protection hidden="1"/>
    </xf>
    <xf numFmtId="0" fontId="34" fillId="5" borderId="0" xfId="0" applyFont="1" applyFill="1" applyAlignment="1" applyProtection="1">
      <alignment horizontal="center" vertical="center" wrapText="1"/>
      <protection hidden="1"/>
    </xf>
    <xf numFmtId="0" fontId="32" fillId="0" borderId="0" xfId="0" applyFont="1" applyFill="1" applyAlignment="1" applyProtection="1">
      <alignment horizontal="justify" vertical="center"/>
      <protection locked="0" hidden="1"/>
    </xf>
    <xf numFmtId="0" fontId="30" fillId="0" borderId="0" xfId="0" applyFont="1" applyAlignment="1" applyProtection="1">
      <alignment horizontal="justify" vertical="center"/>
      <protection hidden="1"/>
    </xf>
    <xf numFmtId="0" fontId="12" fillId="2" borderId="12" xfId="0" applyFont="1" applyFill="1" applyBorder="1" applyAlignment="1" applyProtection="1">
      <alignment horizontal="justify" vertical="center" textRotation="90"/>
      <protection hidden="1"/>
    </xf>
    <xf numFmtId="0" fontId="12" fillId="2" borderId="41" xfId="0" applyFont="1" applyFill="1" applyBorder="1" applyAlignment="1" applyProtection="1">
      <alignment horizontal="justify" vertical="center" wrapText="1"/>
      <protection hidden="1"/>
    </xf>
    <xf numFmtId="0" fontId="12" fillId="2" borderId="42" xfId="0" applyFont="1" applyFill="1" applyBorder="1" applyAlignment="1" applyProtection="1">
      <alignment horizontal="justify" vertical="center" wrapText="1"/>
      <protection hidden="1"/>
    </xf>
    <xf numFmtId="0" fontId="12" fillId="2" borderId="43" xfId="0" applyFont="1" applyFill="1" applyBorder="1" applyAlignment="1" applyProtection="1">
      <alignment horizontal="justify" vertical="center" wrapText="1"/>
      <protection hidden="1"/>
    </xf>
    <xf numFmtId="0" fontId="12" fillId="2" borderId="44" xfId="0" applyFont="1" applyFill="1" applyBorder="1" applyAlignment="1" applyProtection="1">
      <alignment horizontal="justify" vertical="center" wrapText="1"/>
      <protection hidden="1"/>
    </xf>
    <xf numFmtId="0" fontId="12" fillId="2" borderId="45" xfId="0" applyFont="1" applyFill="1" applyBorder="1" applyAlignment="1" applyProtection="1">
      <alignment horizontal="justify" vertical="center" wrapText="1"/>
      <protection hidden="1"/>
    </xf>
    <xf numFmtId="0" fontId="12" fillId="2" borderId="46" xfId="0" applyFont="1" applyFill="1" applyBorder="1" applyAlignment="1" applyProtection="1">
      <alignment horizontal="justify" vertical="center" wrapText="1"/>
      <protection hidden="1"/>
    </xf>
    <xf numFmtId="0" fontId="12" fillId="7" borderId="41" xfId="0" applyFont="1" applyFill="1" applyBorder="1" applyAlignment="1" applyProtection="1">
      <alignment horizontal="justify" vertical="center"/>
      <protection hidden="1"/>
    </xf>
    <xf numFmtId="0" fontId="12" fillId="7" borderId="44" xfId="0" applyFont="1" applyFill="1" applyBorder="1" applyAlignment="1" applyProtection="1">
      <alignment horizontal="justify" vertical="center"/>
      <protection hidden="1"/>
    </xf>
    <xf numFmtId="0" fontId="12" fillId="7" borderId="47" xfId="0" applyFont="1" applyFill="1" applyBorder="1" applyAlignment="1" applyProtection="1">
      <alignment horizontal="justify" vertical="center"/>
      <protection hidden="1"/>
    </xf>
    <xf numFmtId="0" fontId="12" fillId="7" borderId="48" xfId="0" applyFont="1" applyFill="1" applyBorder="1" applyAlignment="1" applyProtection="1">
      <alignment horizontal="justify" vertical="center"/>
      <protection hidden="1"/>
    </xf>
    <xf numFmtId="0" fontId="12" fillId="0" borderId="0" xfId="0" applyFont="1" applyAlignment="1" applyProtection="1">
      <alignment horizontal="justify" vertical="center" wrapText="1"/>
      <protection hidden="1"/>
    </xf>
    <xf numFmtId="0" fontId="30" fillId="0" borderId="12" xfId="0" applyFont="1" applyBorder="1" applyAlignment="1" applyProtection="1">
      <alignment horizontal="justify" vertical="center" wrapText="1"/>
      <protection hidden="1"/>
    </xf>
    <xf numFmtId="0" fontId="30" fillId="0" borderId="41" xfId="0" applyFont="1" applyBorder="1" applyAlignment="1" applyProtection="1">
      <alignment horizontal="justify" vertical="center" wrapText="1"/>
      <protection hidden="1"/>
    </xf>
    <xf numFmtId="0" fontId="30" fillId="0" borderId="42" xfId="0" applyFont="1" applyBorder="1" applyAlignment="1" applyProtection="1">
      <alignment horizontal="justify" vertical="center"/>
      <protection hidden="1"/>
    </xf>
    <xf numFmtId="0" fontId="30" fillId="0" borderId="47" xfId="0" applyFont="1" applyBorder="1" applyAlignment="1" applyProtection="1">
      <alignment horizontal="justify" vertical="center" wrapText="1"/>
      <protection hidden="1"/>
    </xf>
    <xf numFmtId="0" fontId="30" fillId="0" borderId="0" xfId="0" applyFont="1" applyBorder="1" applyAlignment="1" applyProtection="1">
      <alignment horizontal="left" vertical="center" wrapText="1"/>
      <protection hidden="1"/>
    </xf>
    <xf numFmtId="0" fontId="30" fillId="0" borderId="52" xfId="0" applyFont="1" applyBorder="1" applyAlignment="1" applyProtection="1">
      <alignment horizontal="left" vertical="center" wrapText="1"/>
      <protection hidden="1"/>
    </xf>
    <xf numFmtId="0" fontId="30" fillId="0" borderId="51" xfId="0" applyFont="1" applyBorder="1" applyAlignment="1" applyProtection="1">
      <alignment horizontal="left" vertical="center" wrapText="1"/>
      <protection hidden="1"/>
    </xf>
    <xf numFmtId="0" fontId="30" fillId="0" borderId="44" xfId="0" applyFont="1" applyBorder="1" applyAlignment="1" applyProtection="1">
      <alignment horizontal="left" vertical="center" wrapText="1"/>
      <protection hidden="1"/>
    </xf>
    <xf numFmtId="0" fontId="30" fillId="0" borderId="45" xfId="0" applyFont="1" applyBorder="1" applyAlignment="1" applyProtection="1">
      <alignment horizontal="left" vertical="center" wrapText="1"/>
      <protection hidden="1"/>
    </xf>
    <xf numFmtId="0" fontId="30" fillId="0" borderId="46" xfId="0" applyFont="1" applyBorder="1" applyAlignment="1" applyProtection="1">
      <alignment horizontal="left" vertical="center" wrapText="1"/>
      <protection hidden="1"/>
    </xf>
    <xf numFmtId="49" fontId="35" fillId="8" borderId="8" xfId="0" applyNumberFormat="1" applyFont="1" applyFill="1" applyBorder="1" applyAlignment="1" applyProtection="1">
      <alignment horizontal="left" vertical="top"/>
      <protection locked="0"/>
    </xf>
    <xf numFmtId="0" fontId="33" fillId="3" borderId="0" xfId="0" applyFont="1" applyFill="1" applyAlignment="1">
      <alignment horizontal="left" vertical="top" wrapText="1"/>
    </xf>
    <xf numFmtId="0" fontId="34" fillId="3" borderId="0" xfId="0" applyFont="1" applyFill="1" applyAlignment="1">
      <alignment horizontal="center" wrapText="1"/>
    </xf>
    <xf numFmtId="0" fontId="35" fillId="8" borderId="8" xfId="0" applyNumberFormat="1" applyFont="1" applyFill="1" applyBorder="1" applyAlignment="1" applyProtection="1">
      <alignment horizontal="center" vertical="center"/>
      <protection locked="0"/>
    </xf>
    <xf numFmtId="0" fontId="33" fillId="8" borderId="8" xfId="0" applyNumberFormat="1" applyFont="1" applyFill="1" applyBorder="1" applyAlignment="1" applyProtection="1">
      <alignment vertical="center"/>
      <protection locked="0"/>
    </xf>
    <xf numFmtId="165" fontId="35" fillId="8" borderId="8" xfId="0" applyNumberFormat="1" applyFont="1" applyFill="1" applyBorder="1" applyAlignment="1" applyProtection="1">
      <alignment horizontal="center" vertical="center"/>
      <protection locked="0"/>
    </xf>
    <xf numFmtId="165" fontId="33" fillId="8" borderId="8" xfId="0" applyNumberFormat="1" applyFont="1" applyFill="1" applyBorder="1" applyAlignment="1" applyProtection="1">
      <alignment vertical="center"/>
      <protection locked="0"/>
    </xf>
    <xf numFmtId="0" fontId="33" fillId="3" borderId="0" xfId="0" applyFont="1" applyFill="1" applyAlignment="1">
      <alignment horizontal="center" wrapText="1"/>
    </xf>
    <xf numFmtId="0" fontId="34" fillId="3" borderId="0" xfId="0" applyFont="1" applyFill="1" applyAlignment="1">
      <alignment horizontal="left"/>
    </xf>
    <xf numFmtId="164" fontId="4" fillId="5" borderId="33" xfId="0" applyNumberFormat="1" applyFont="1" applyFill="1" applyBorder="1" applyAlignment="1" applyProtection="1">
      <alignment horizontal="right" vertical="top" wrapText="1"/>
      <protection hidden="1"/>
    </xf>
    <xf numFmtId="164" fontId="4" fillId="5" borderId="35"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4" fillId="4" borderId="13" xfId="0" applyFont="1" applyFill="1" applyBorder="1" applyAlignment="1" applyProtection="1">
      <alignment horizontal="center" vertical="center" wrapText="1"/>
      <protection hidden="1"/>
    </xf>
    <xf numFmtId="164" fontId="1" fillId="7" borderId="34"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1" fillId="7" borderId="35" xfId="0" applyNumberFormat="1" applyFont="1" applyFill="1" applyBorder="1" applyAlignment="1" applyProtection="1">
      <alignment wrapText="1"/>
      <protection hidden="1"/>
    </xf>
    <xf numFmtId="164" fontId="4" fillId="2" borderId="40" xfId="0" applyNumberFormat="1" applyFont="1" applyFill="1" applyBorder="1" applyAlignment="1" applyProtection="1">
      <alignment horizontal="center" vertical="center" wrapText="1"/>
      <protection hidden="1"/>
    </xf>
    <xf numFmtId="164" fontId="4" fillId="2" borderId="7" xfId="0" applyNumberFormat="1"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4" fillId="2" borderId="31" xfId="0" applyNumberFormat="1"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6" xfId="0" applyFont="1" applyFill="1" applyBorder="1" applyAlignment="1" applyProtection="1">
      <alignment horizontal="center" vertical="center" wrapText="1"/>
      <protection hidden="1"/>
    </xf>
    <xf numFmtId="164" fontId="4" fillId="2" borderId="26"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4" fillId="10" borderId="24" xfId="0" applyNumberFormat="1" applyFont="1" applyFill="1" applyBorder="1" applyAlignment="1" applyProtection="1">
      <alignment horizontal="center" vertical="center" wrapText="1"/>
      <protection hidden="1"/>
    </xf>
    <xf numFmtId="164" fontId="4" fillId="10" borderId="25" xfId="0" applyNumberFormat="1" applyFont="1" applyFill="1" applyBorder="1" applyAlignment="1" applyProtection="1">
      <alignment horizontal="center" vertical="center" wrapText="1"/>
      <protection hidden="1"/>
    </xf>
    <xf numFmtId="0" fontId="33" fillId="0" borderId="0" xfId="0" applyFont="1" applyAlignment="1" applyProtection="1">
      <alignment horizontal="center" wrapText="1"/>
      <protection hidden="1"/>
    </xf>
    <xf numFmtId="0" fontId="33" fillId="0" borderId="0" xfId="0" applyFont="1" applyAlignment="1" applyProtection="1">
      <alignment horizontal="center"/>
      <protection hidden="1"/>
    </xf>
    <xf numFmtId="0" fontId="4" fillId="11" borderId="0" xfId="0" applyFont="1" applyFill="1" applyBorder="1" applyAlignment="1" applyProtection="1">
      <alignment horizontal="center" vertical="center"/>
      <protection hidden="1"/>
    </xf>
    <xf numFmtId="0" fontId="4" fillId="11" borderId="4" xfId="0" applyFont="1" applyFill="1" applyBorder="1" applyAlignment="1" applyProtection="1">
      <alignment horizontal="center" vertical="center"/>
      <protection hidden="1"/>
    </xf>
    <xf numFmtId="0" fontId="40" fillId="12" borderId="37" xfId="0" applyFont="1" applyFill="1" applyBorder="1" applyAlignment="1">
      <alignment horizontal="center" vertical="center"/>
    </xf>
    <xf numFmtId="0" fontId="39" fillId="12" borderId="55" xfId="0" applyFont="1" applyFill="1" applyBorder="1" applyAlignment="1">
      <alignment horizontal="justify" vertical="center" wrapText="1"/>
    </xf>
    <xf numFmtId="0" fontId="39" fillId="12" borderId="54" xfId="0" applyFont="1" applyFill="1" applyBorder="1" applyAlignment="1">
      <alignment horizontal="justify" vertical="center" wrapText="1"/>
    </xf>
    <xf numFmtId="0" fontId="39" fillId="12" borderId="53" xfId="0" applyFont="1" applyFill="1" applyBorder="1" applyAlignment="1">
      <alignment horizontal="justify" vertical="center" wrapText="1"/>
    </xf>
    <xf numFmtId="0" fontId="38" fillId="12" borderId="55" xfId="0" applyFont="1" applyFill="1" applyBorder="1" applyAlignment="1">
      <alignment horizontal="left" vertical="center" wrapText="1"/>
    </xf>
    <xf numFmtId="0" fontId="38" fillId="12" borderId="54" xfId="0" applyFont="1" applyFill="1" applyBorder="1" applyAlignment="1">
      <alignment horizontal="left" vertical="center" wrapText="1"/>
    </xf>
    <xf numFmtId="0" fontId="38" fillId="12" borderId="53" xfId="0" applyFont="1" applyFill="1" applyBorder="1" applyAlignment="1">
      <alignment horizontal="left" vertical="center" wrapText="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top"/>
      <protection hidden="1"/>
    </xf>
    <xf numFmtId="2" fontId="1" fillId="0" borderId="1" xfId="0" applyNumberFormat="1" applyFont="1" applyBorder="1" applyAlignment="1" applyProtection="1">
      <alignment horizontal="center" vertical="center" wrapText="1"/>
      <protection hidden="1"/>
    </xf>
    <xf numFmtId="0" fontId="4" fillId="5" borderId="11" xfId="0" applyFont="1" applyFill="1" applyBorder="1" applyAlignment="1" applyProtection="1">
      <alignment horizontal="right" vertical="center" wrapText="1"/>
      <protection hidden="1"/>
    </xf>
    <xf numFmtId="0" fontId="23" fillId="11" borderId="18" xfId="0" applyFont="1" applyFill="1" applyBorder="1" applyAlignment="1" applyProtection="1">
      <alignment horizontal="center" vertical="center"/>
      <protection hidden="1"/>
    </xf>
    <xf numFmtId="0" fontId="23" fillId="11" borderId="15" xfId="0" applyFont="1" applyFill="1" applyBorder="1" applyAlignment="1" applyProtection="1">
      <alignment horizontal="center" vertical="center"/>
      <protection hidden="1"/>
    </xf>
    <xf numFmtId="0" fontId="9" fillId="11" borderId="19" xfId="0" applyFont="1" applyFill="1" applyBorder="1" applyAlignment="1" applyProtection="1">
      <alignment horizontal="center" vertical="center" wrapText="1"/>
      <protection hidden="1"/>
    </xf>
    <xf numFmtId="0" fontId="0" fillId="11" borderId="16" xfId="0" applyFill="1" applyBorder="1" applyAlignment="1" applyProtection="1">
      <alignment horizontal="center" vertical="center" wrapText="1"/>
      <protection hidden="1"/>
    </xf>
    <xf numFmtId="0" fontId="0" fillId="11" borderId="39" xfId="0" applyFill="1" applyBorder="1" applyAlignment="1" applyProtection="1">
      <alignment horizontal="center" vertical="center" wrapText="1"/>
      <protection hidden="1"/>
    </xf>
    <xf numFmtId="0" fontId="9" fillId="11" borderId="21" xfId="0" applyFont="1" applyFill="1" applyBorder="1" applyAlignment="1" applyProtection="1">
      <alignment horizontal="center" vertical="center" wrapText="1"/>
      <protection hidden="1"/>
    </xf>
    <xf numFmtId="0" fontId="0" fillId="11" borderId="22" xfId="0" applyFill="1" applyBorder="1" applyAlignment="1" applyProtection="1">
      <alignment horizontal="center" vertical="center" wrapText="1"/>
      <protection hidden="1"/>
    </xf>
    <xf numFmtId="0" fontId="0" fillId="11" borderId="49" xfId="0" applyFill="1" applyBorder="1" applyAlignment="1" applyProtection="1">
      <alignment horizontal="center" vertical="center" wrapText="1"/>
      <protection hidden="1"/>
    </xf>
  </cellXfs>
  <cellStyles count="3">
    <cellStyle name="Hyperlink" xfId="1" builtinId="8"/>
    <cellStyle name="Normal" xfId="0" builtinId="0"/>
    <cellStyle name="Percent" xfId="2" builtinId="5"/>
  </cellStyles>
  <dxfs count="167">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1.%20Parama%20verslo%20prad&#382;iai_PAREI&#352;K&#278;JAM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ičiuoklė"/>
      <sheetName val="Skaičiuoklė_išskleistas sąrašas"/>
      <sheetName val="Papildomas_klasifikatoriai"/>
      <sheetName val="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dataCellStyle="Normal">
  <autoFilter ref="AH3:AH6"/>
  <tableColumns count="1">
    <tableColumn id="1" name="Švietimas" dataDxfId="114" dataCellStyle="Normal"/>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34"/>
  <sheetViews>
    <sheetView tabSelected="1" zoomScale="70" zoomScaleNormal="70" zoomScaleSheetLayoutView="80" workbookViewId="0">
      <selection activeCell="A8" sqref="A8:J8"/>
    </sheetView>
  </sheetViews>
  <sheetFormatPr defaultColWidth="0" defaultRowHeight="15" zeroHeight="1" x14ac:dyDescent="0.3"/>
  <cols>
    <col min="1" max="1" width="5.6640625" style="202" customWidth="1"/>
    <col min="2" max="5" width="8.88671875" style="202" customWidth="1"/>
    <col min="6" max="6" width="21.33203125" style="202" customWidth="1"/>
    <col min="7" max="8" width="14.6640625" style="202" customWidth="1"/>
    <col min="9" max="9" width="17.6640625" style="202" customWidth="1"/>
    <col min="10" max="10" width="19.33203125" style="202" customWidth="1"/>
    <col min="11" max="16384" width="8.88671875" style="202" hidden="1"/>
  </cols>
  <sheetData>
    <row r="1" spans="1:12" ht="15.6" x14ac:dyDescent="0.3">
      <c r="A1" s="229"/>
      <c r="B1" s="229"/>
      <c r="C1" s="229"/>
      <c r="D1" s="229"/>
      <c r="E1" s="229"/>
      <c r="F1" s="229"/>
      <c r="G1" s="229"/>
      <c r="H1" s="230" t="s">
        <v>471</v>
      </c>
      <c r="I1" s="229"/>
      <c r="J1" s="229"/>
      <c r="K1" s="205"/>
      <c r="L1" s="205"/>
    </row>
    <row r="2" spans="1:12" ht="15.6" x14ac:dyDescent="0.3">
      <c r="A2" s="229"/>
      <c r="B2" s="229"/>
      <c r="C2" s="229"/>
      <c r="D2" s="229"/>
      <c r="E2" s="229"/>
      <c r="F2" s="229"/>
      <c r="G2" s="229"/>
      <c r="H2" s="229"/>
      <c r="I2" s="229"/>
      <c r="J2" s="229"/>
      <c r="K2" s="205"/>
      <c r="L2" s="205"/>
    </row>
    <row r="3" spans="1:12" ht="15.6" x14ac:dyDescent="0.3">
      <c r="A3" s="229"/>
      <c r="B3" s="229"/>
      <c r="C3" s="229"/>
      <c r="D3" s="229"/>
      <c r="E3" s="229"/>
      <c r="F3" s="229"/>
      <c r="G3" s="229"/>
      <c r="H3" s="229"/>
      <c r="I3" s="229"/>
      <c r="J3" s="229"/>
      <c r="K3" s="205"/>
      <c r="L3" s="205"/>
    </row>
    <row r="4" spans="1:12" ht="15.6" x14ac:dyDescent="0.3">
      <c r="A4" s="229"/>
      <c r="B4" s="229"/>
      <c r="C4" s="229"/>
      <c r="D4" s="229"/>
      <c r="E4" s="229"/>
      <c r="F4" s="229"/>
      <c r="G4" s="229"/>
      <c r="H4" s="229"/>
      <c r="I4" s="229"/>
      <c r="J4" s="229"/>
      <c r="K4" s="205"/>
      <c r="L4" s="205"/>
    </row>
    <row r="5" spans="1:12" ht="52.5" customHeight="1" x14ac:dyDescent="0.3">
      <c r="A5" s="231" t="s">
        <v>470</v>
      </c>
      <c r="B5" s="231"/>
      <c r="C5" s="231"/>
      <c r="D5" s="231"/>
      <c r="E5" s="231"/>
      <c r="F5" s="231"/>
      <c r="G5" s="231"/>
      <c r="H5" s="231"/>
      <c r="I5" s="231"/>
      <c r="J5" s="231"/>
      <c r="K5" s="205"/>
      <c r="L5" s="205"/>
    </row>
    <row r="6" spans="1:12" ht="15.6" x14ac:dyDescent="0.3">
      <c r="A6" s="232" t="s">
        <v>250</v>
      </c>
      <c r="B6" s="232"/>
      <c r="C6" s="232"/>
      <c r="D6" s="232"/>
      <c r="E6" s="232"/>
      <c r="F6" s="232"/>
      <c r="G6" s="232"/>
      <c r="H6" s="232"/>
      <c r="I6" s="232"/>
      <c r="J6" s="232"/>
      <c r="K6" s="232"/>
      <c r="L6" s="232"/>
    </row>
    <row r="7" spans="1:12" x14ac:dyDescent="0.3">
      <c r="A7" s="226"/>
      <c r="B7" s="226"/>
      <c r="C7" s="226"/>
      <c r="D7" s="226"/>
      <c r="E7" s="226"/>
      <c r="F7" s="226"/>
      <c r="G7" s="226"/>
      <c r="H7" s="226"/>
      <c r="I7" s="226"/>
      <c r="J7" s="226"/>
    </row>
    <row r="8" spans="1:12" ht="49.5" customHeight="1" x14ac:dyDescent="0.3">
      <c r="A8" s="225" t="s">
        <v>469</v>
      </c>
      <c r="B8" s="225"/>
      <c r="C8" s="225"/>
      <c r="D8" s="225"/>
      <c r="E8" s="225"/>
      <c r="F8" s="225"/>
      <c r="G8" s="225"/>
      <c r="H8" s="225"/>
      <c r="I8" s="225"/>
      <c r="J8" s="225"/>
    </row>
    <row r="9" spans="1:12" ht="15.6" customHeight="1" x14ac:dyDescent="0.3">
      <c r="A9" s="228"/>
      <c r="B9" s="228"/>
      <c r="C9" s="228"/>
      <c r="D9" s="228"/>
      <c r="E9" s="228"/>
      <c r="F9" s="228"/>
      <c r="G9" s="228"/>
      <c r="H9" s="228"/>
      <c r="I9" s="228"/>
      <c r="J9" s="228"/>
    </row>
    <row r="10" spans="1:12" ht="119.25" customHeight="1" x14ac:dyDescent="0.3">
      <c r="A10" s="225" t="s">
        <v>468</v>
      </c>
      <c r="B10" s="225"/>
      <c r="C10" s="225"/>
      <c r="D10" s="225"/>
      <c r="E10" s="225"/>
      <c r="F10" s="225"/>
      <c r="G10" s="225"/>
      <c r="H10" s="225"/>
      <c r="I10" s="225"/>
      <c r="J10" s="225"/>
    </row>
    <row r="11" spans="1:12" ht="12.6" customHeight="1" x14ac:dyDescent="0.3">
      <c r="A11" s="226"/>
      <c r="B11" s="226"/>
      <c r="C11" s="226"/>
      <c r="D11" s="226"/>
      <c r="E11" s="226"/>
      <c r="F11" s="226"/>
      <c r="G11" s="226"/>
      <c r="H11" s="226"/>
      <c r="I11" s="226"/>
      <c r="J11" s="226"/>
    </row>
    <row r="12" spans="1:12" ht="40.950000000000003" customHeight="1" x14ac:dyDescent="0.3">
      <c r="A12" s="234" t="s">
        <v>251</v>
      </c>
      <c r="B12" s="235" t="s">
        <v>467</v>
      </c>
      <c r="C12" s="236"/>
      <c r="D12" s="236"/>
      <c r="E12" s="236"/>
      <c r="F12" s="236"/>
      <c r="G12" s="236"/>
      <c r="H12" s="236"/>
      <c r="I12" s="236"/>
      <c r="J12" s="237"/>
    </row>
    <row r="13" spans="1:12" ht="40.950000000000003" customHeight="1" x14ac:dyDescent="0.3">
      <c r="A13" s="234"/>
      <c r="B13" s="238"/>
      <c r="C13" s="239"/>
      <c r="D13" s="239"/>
      <c r="E13" s="239"/>
      <c r="F13" s="239"/>
      <c r="G13" s="239"/>
      <c r="H13" s="239"/>
      <c r="I13" s="239"/>
      <c r="J13" s="240"/>
    </row>
    <row r="14" spans="1:12" ht="36" customHeight="1" x14ac:dyDescent="0.3">
      <c r="A14" s="204" t="s">
        <v>112</v>
      </c>
      <c r="B14" s="227" t="s">
        <v>466</v>
      </c>
      <c r="C14" s="227"/>
      <c r="D14" s="227"/>
      <c r="E14" s="227"/>
      <c r="F14" s="227"/>
      <c r="G14" s="227"/>
      <c r="H14" s="227"/>
      <c r="I14" s="227"/>
      <c r="J14" s="227"/>
    </row>
    <row r="15" spans="1:12" ht="181.5" customHeight="1" x14ac:dyDescent="0.3">
      <c r="A15" s="204" t="s">
        <v>113</v>
      </c>
      <c r="B15" s="227" t="s">
        <v>465</v>
      </c>
      <c r="C15" s="227"/>
      <c r="D15" s="227"/>
      <c r="E15" s="227"/>
      <c r="F15" s="227"/>
      <c r="G15" s="227"/>
      <c r="H15" s="227"/>
      <c r="I15" s="227"/>
      <c r="J15" s="227"/>
    </row>
    <row r="16" spans="1:12" ht="36" customHeight="1" x14ac:dyDescent="0.3">
      <c r="A16" s="204" t="s">
        <v>114</v>
      </c>
      <c r="B16" s="246" t="s">
        <v>464</v>
      </c>
      <c r="C16" s="246"/>
      <c r="D16" s="246"/>
      <c r="E16" s="246"/>
      <c r="F16" s="246"/>
      <c r="G16" s="246"/>
      <c r="H16" s="246"/>
      <c r="I16" s="246"/>
      <c r="J16" s="246"/>
    </row>
    <row r="17" spans="1:10" ht="123" customHeight="1" x14ac:dyDescent="0.3">
      <c r="A17" s="204" t="s">
        <v>115</v>
      </c>
      <c r="B17" s="246" t="s">
        <v>463</v>
      </c>
      <c r="C17" s="246"/>
      <c r="D17" s="246"/>
      <c r="E17" s="246"/>
      <c r="F17" s="246"/>
      <c r="G17" s="246"/>
      <c r="H17" s="246"/>
      <c r="I17" s="246"/>
      <c r="J17" s="246"/>
    </row>
    <row r="18" spans="1:10" ht="116.25" customHeight="1" x14ac:dyDescent="0.3">
      <c r="A18" s="204" t="s">
        <v>116</v>
      </c>
      <c r="B18" s="246" t="s">
        <v>462</v>
      </c>
      <c r="C18" s="246"/>
      <c r="D18" s="246"/>
      <c r="E18" s="246"/>
      <c r="F18" s="246"/>
      <c r="G18" s="246"/>
      <c r="H18" s="246"/>
      <c r="I18" s="246"/>
      <c r="J18" s="246"/>
    </row>
    <row r="19" spans="1:10" ht="103.5" customHeight="1" x14ac:dyDescent="0.3">
      <c r="A19" s="204" t="s">
        <v>117</v>
      </c>
      <c r="B19" s="246" t="s">
        <v>461</v>
      </c>
      <c r="C19" s="246"/>
      <c r="D19" s="246"/>
      <c r="E19" s="246"/>
      <c r="F19" s="246"/>
      <c r="G19" s="246"/>
      <c r="H19" s="246"/>
      <c r="I19" s="246"/>
      <c r="J19" s="246"/>
    </row>
    <row r="20" spans="1:10" ht="175.5" customHeight="1" x14ac:dyDescent="0.3">
      <c r="A20" s="204" t="s">
        <v>118</v>
      </c>
      <c r="B20" s="246" t="s">
        <v>460</v>
      </c>
      <c r="C20" s="246"/>
      <c r="D20" s="246"/>
      <c r="E20" s="246"/>
      <c r="F20" s="246"/>
      <c r="G20" s="246"/>
      <c r="H20" s="246"/>
      <c r="I20" s="246"/>
      <c r="J20" s="246"/>
    </row>
    <row r="21" spans="1:10" ht="78" customHeight="1" x14ac:dyDescent="0.3">
      <c r="A21" s="204" t="s">
        <v>119</v>
      </c>
      <c r="B21" s="246" t="s">
        <v>459</v>
      </c>
      <c r="C21" s="246"/>
      <c r="D21" s="246"/>
      <c r="E21" s="246"/>
      <c r="F21" s="246"/>
      <c r="G21" s="246"/>
      <c r="H21" s="246"/>
      <c r="I21" s="246"/>
      <c r="J21" s="246"/>
    </row>
    <row r="22" spans="1:10" ht="111.75" customHeight="1" x14ac:dyDescent="0.3">
      <c r="A22" s="204" t="s">
        <v>120</v>
      </c>
      <c r="B22" s="246" t="s">
        <v>458</v>
      </c>
      <c r="C22" s="246"/>
      <c r="D22" s="246"/>
      <c r="E22" s="246"/>
      <c r="F22" s="246"/>
      <c r="G22" s="246"/>
      <c r="H22" s="246"/>
      <c r="I22" s="246"/>
      <c r="J22" s="246"/>
    </row>
    <row r="23" spans="1:10" ht="84" customHeight="1" x14ac:dyDescent="0.3">
      <c r="A23" s="204" t="s">
        <v>121</v>
      </c>
      <c r="B23" s="249" t="s">
        <v>457</v>
      </c>
      <c r="C23" s="249"/>
      <c r="D23" s="249"/>
      <c r="E23" s="249"/>
      <c r="F23" s="249"/>
      <c r="G23" s="249"/>
      <c r="H23" s="249"/>
      <c r="I23" s="249"/>
      <c r="J23" s="249"/>
    </row>
    <row r="24" spans="1:10" ht="349.5" customHeight="1" x14ac:dyDescent="0.3">
      <c r="A24" s="241" t="s">
        <v>124</v>
      </c>
      <c r="B24" s="250" t="s">
        <v>456</v>
      </c>
      <c r="C24" s="250"/>
      <c r="D24" s="250"/>
      <c r="E24" s="250"/>
      <c r="F24" s="250"/>
      <c r="G24" s="250"/>
      <c r="H24" s="250"/>
      <c r="I24" s="250"/>
      <c r="J24" s="250"/>
    </row>
    <row r="25" spans="1:10" ht="389.25" customHeight="1" x14ac:dyDescent="0.3">
      <c r="A25" s="242"/>
      <c r="B25" s="250"/>
      <c r="C25" s="250"/>
      <c r="D25" s="250"/>
      <c r="E25" s="250"/>
      <c r="F25" s="250"/>
      <c r="G25" s="250"/>
      <c r="H25" s="250"/>
      <c r="I25" s="250"/>
      <c r="J25" s="250"/>
    </row>
    <row r="26" spans="1:10" ht="387" customHeight="1" x14ac:dyDescent="0.3">
      <c r="A26" s="243" t="s">
        <v>125</v>
      </c>
      <c r="B26" s="251" t="s">
        <v>455</v>
      </c>
      <c r="C26" s="250"/>
      <c r="D26" s="250"/>
      <c r="E26" s="250"/>
      <c r="F26" s="250"/>
      <c r="G26" s="250"/>
      <c r="H26" s="250"/>
      <c r="I26" s="250"/>
      <c r="J26" s="252"/>
    </row>
    <row r="27" spans="1:10" ht="342.75" customHeight="1" x14ac:dyDescent="0.3">
      <c r="A27" s="244"/>
      <c r="B27" s="253"/>
      <c r="C27" s="254"/>
      <c r="D27" s="254"/>
      <c r="E27" s="254"/>
      <c r="F27" s="254"/>
      <c r="G27" s="254"/>
      <c r="H27" s="254"/>
      <c r="I27" s="254"/>
      <c r="J27" s="255"/>
    </row>
    <row r="28" spans="1:10" ht="98.25" customHeight="1" x14ac:dyDescent="0.3">
      <c r="A28" s="204" t="s">
        <v>131</v>
      </c>
      <c r="B28" s="246" t="s">
        <v>454</v>
      </c>
      <c r="C28" s="246"/>
      <c r="D28" s="246"/>
      <c r="E28" s="246"/>
      <c r="F28" s="246"/>
      <c r="G28" s="246"/>
      <c r="H28" s="246"/>
      <c r="I28" s="246"/>
      <c r="J28" s="246"/>
    </row>
    <row r="29" spans="1:10" ht="51.75" customHeight="1" x14ac:dyDescent="0.3">
      <c r="A29" s="204" t="s">
        <v>24</v>
      </c>
      <c r="B29" s="246" t="s">
        <v>453</v>
      </c>
      <c r="C29" s="246"/>
      <c r="D29" s="246"/>
      <c r="E29" s="246"/>
      <c r="F29" s="246"/>
      <c r="G29" s="246"/>
      <c r="H29" s="246"/>
      <c r="I29" s="246"/>
      <c r="J29" s="246"/>
    </row>
    <row r="30" spans="1:10" ht="133.5" customHeight="1" x14ac:dyDescent="0.3">
      <c r="A30" s="204" t="s">
        <v>252</v>
      </c>
      <c r="B30" s="247" t="s">
        <v>452</v>
      </c>
      <c r="C30" s="248"/>
      <c r="D30" s="248"/>
      <c r="E30" s="248"/>
      <c r="F30" s="248"/>
      <c r="G30" s="248"/>
      <c r="H30" s="248"/>
      <c r="I30" s="248"/>
      <c r="J30" s="248"/>
    </row>
    <row r="31" spans="1:10" x14ac:dyDescent="0.3">
      <c r="A31" s="233"/>
      <c r="B31" s="233"/>
      <c r="C31" s="233"/>
      <c r="D31" s="233"/>
      <c r="E31" s="233"/>
      <c r="F31" s="233"/>
      <c r="G31" s="233"/>
      <c r="H31" s="233"/>
      <c r="I31" s="233"/>
      <c r="J31" s="233"/>
    </row>
    <row r="32" spans="1:10" ht="66.75" customHeight="1" x14ac:dyDescent="0.3">
      <c r="A32" s="203"/>
      <c r="B32" s="245" t="s">
        <v>451</v>
      </c>
      <c r="C32" s="245"/>
      <c r="D32" s="245"/>
      <c r="E32" s="245"/>
      <c r="F32" s="245"/>
      <c r="G32" s="245"/>
      <c r="H32" s="245"/>
      <c r="I32" s="245"/>
      <c r="J32" s="245"/>
    </row>
    <row r="33" spans="1:10" hidden="1" x14ac:dyDescent="0.3">
      <c r="A33" s="233"/>
      <c r="B33" s="233"/>
      <c r="C33" s="233"/>
      <c r="D33" s="233"/>
      <c r="E33" s="233"/>
      <c r="F33" s="233"/>
      <c r="G33" s="233"/>
      <c r="H33" s="233"/>
      <c r="I33" s="233"/>
      <c r="J33" s="233"/>
    </row>
    <row r="34" spans="1:10" hidden="1" x14ac:dyDescent="0.3">
      <c r="A34" s="233"/>
      <c r="B34" s="233"/>
      <c r="C34" s="233"/>
      <c r="D34" s="233"/>
      <c r="E34" s="233"/>
      <c r="F34" s="233"/>
      <c r="G34" s="233"/>
      <c r="H34" s="233"/>
      <c r="I34" s="233"/>
      <c r="J34" s="233"/>
    </row>
  </sheetData>
  <sheetProtection algorithmName="SHA-512" hashValue="TMFthTVl9UpXiL2OC3FiqpsQUyCKbxsSbfXv83hFF4REy9AT8nLb/+DZoEwASkmsWMI3twkplq5QVXcLXC8i0Q==" saltValue="8Z7qB8aacCHraaOA+f3iGQ==" spinCount="100000" sheet="1" objects="1" scenarios="1" selectLockedCells="1"/>
  <mergeCells count="32">
    <mergeCell ref="B30:J30"/>
    <mergeCell ref="B22:J22"/>
    <mergeCell ref="B23:J23"/>
    <mergeCell ref="B21:J21"/>
    <mergeCell ref="B24:J25"/>
    <mergeCell ref="B26:J27"/>
    <mergeCell ref="A34:J34"/>
    <mergeCell ref="A12:A13"/>
    <mergeCell ref="B12:J13"/>
    <mergeCell ref="B14:J14"/>
    <mergeCell ref="A24:A25"/>
    <mergeCell ref="A26:A27"/>
    <mergeCell ref="A31:J31"/>
    <mergeCell ref="B32:J32"/>
    <mergeCell ref="B28:J28"/>
    <mergeCell ref="B29:J29"/>
    <mergeCell ref="B19:J19"/>
    <mergeCell ref="B20:J20"/>
    <mergeCell ref="A33:J33"/>
    <mergeCell ref="B16:J16"/>
    <mergeCell ref="B17:J17"/>
    <mergeCell ref="B18:J18"/>
    <mergeCell ref="A10:J10"/>
    <mergeCell ref="A11:J11"/>
    <mergeCell ref="B15:J15"/>
    <mergeCell ref="A9:J9"/>
    <mergeCell ref="A1:G4"/>
    <mergeCell ref="H1:J4"/>
    <mergeCell ref="A5:J5"/>
    <mergeCell ref="A7:J7"/>
    <mergeCell ref="A8:J8"/>
    <mergeCell ref="A6:L6"/>
  </mergeCells>
  <pageMargins left="0.7" right="0.7" top="0.75" bottom="0.75" header="0.3" footer="0.3"/>
  <pageSetup paperSize="9" scale="50" orientation="portrait" r:id="rId1"/>
  <rowBreaks count="1" manualBreakCount="1">
    <brk id="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zoomScale="115" zoomScaleNormal="115" zoomScaleSheetLayoutView="115" workbookViewId="0">
      <selection activeCell="A20" sqref="A20:D20"/>
    </sheetView>
  </sheetViews>
  <sheetFormatPr defaultColWidth="0" defaultRowHeight="0" customHeight="1" zeroHeight="1" x14ac:dyDescent="0.3"/>
  <cols>
    <col min="1" max="3" width="9.109375" style="206" customWidth="1"/>
    <col min="4" max="4" width="11" style="206" customWidth="1"/>
    <col min="5" max="9" width="9.109375" style="206" customWidth="1"/>
    <col min="10" max="10" width="0" style="206" hidden="1" customWidth="1"/>
    <col min="11" max="16384" width="9.109375" style="206" hidden="1"/>
  </cols>
  <sheetData>
    <row r="1" spans="1:10" ht="15" customHeight="1" x14ac:dyDescent="0.3"/>
    <row r="2" spans="1:10" ht="80.25" customHeight="1" x14ac:dyDescent="0.3">
      <c r="E2" s="257"/>
      <c r="F2" s="257"/>
      <c r="G2" s="257"/>
      <c r="H2" s="257"/>
      <c r="I2" s="257"/>
    </row>
    <row r="3" spans="1:10" ht="12.75" customHeight="1" x14ac:dyDescent="0.3">
      <c r="A3" s="258" t="s">
        <v>474</v>
      </c>
      <c r="B3" s="258"/>
      <c r="C3" s="258"/>
      <c r="D3" s="258"/>
      <c r="E3" s="258"/>
      <c r="F3" s="258"/>
      <c r="G3" s="258"/>
      <c r="H3" s="258"/>
      <c r="I3" s="258"/>
    </row>
    <row r="4" spans="1:10" ht="49.5" customHeight="1" x14ac:dyDescent="0.3">
      <c r="A4" s="258"/>
      <c r="B4" s="258"/>
      <c r="C4" s="258"/>
      <c r="D4" s="258"/>
      <c r="E4" s="258"/>
      <c r="F4" s="258"/>
      <c r="G4" s="258"/>
      <c r="H4" s="258"/>
      <c r="I4" s="258"/>
    </row>
    <row r="5" spans="1:10" ht="15.6" x14ac:dyDescent="0.3">
      <c r="F5" s="211"/>
      <c r="G5" s="211"/>
      <c r="H5" s="211"/>
      <c r="I5" s="211"/>
    </row>
    <row r="6" spans="1:10" ht="15.75" customHeight="1" x14ac:dyDescent="0.3">
      <c r="D6" s="259"/>
      <c r="E6" s="260"/>
      <c r="F6" s="260"/>
      <c r="J6" s="209"/>
    </row>
    <row r="7" spans="1:10" ht="15.75" customHeight="1" x14ac:dyDescent="0.3">
      <c r="A7" s="210"/>
      <c r="B7" s="210"/>
      <c r="C7" s="210"/>
      <c r="E7" s="208" t="s">
        <v>128</v>
      </c>
      <c r="G7" s="210"/>
      <c r="H7" s="210"/>
      <c r="I7" s="210"/>
      <c r="J7" s="209"/>
    </row>
    <row r="8" spans="1:10" ht="15.75" customHeight="1" x14ac:dyDescent="0.3">
      <c r="A8" s="210"/>
      <c r="B8" s="210"/>
      <c r="C8" s="210"/>
      <c r="D8" s="210"/>
      <c r="E8" s="210"/>
      <c r="F8" s="210"/>
      <c r="G8" s="210"/>
      <c r="H8" s="210"/>
      <c r="I8" s="210"/>
      <c r="J8" s="209"/>
    </row>
    <row r="9" spans="1:10" ht="15.75" customHeight="1" x14ac:dyDescent="0.3">
      <c r="A9" s="210"/>
      <c r="B9" s="210"/>
      <c r="C9" s="210"/>
      <c r="D9" s="261"/>
      <c r="E9" s="262"/>
      <c r="F9" s="262"/>
      <c r="G9" s="210"/>
      <c r="H9" s="210"/>
      <c r="I9" s="210"/>
      <c r="J9" s="209"/>
    </row>
    <row r="10" spans="1:10" ht="15.75" customHeight="1" x14ac:dyDescent="0.3">
      <c r="A10" s="210"/>
      <c r="B10" s="210"/>
      <c r="C10" s="210"/>
      <c r="E10" s="208" t="s">
        <v>129</v>
      </c>
      <c r="G10" s="210"/>
      <c r="H10" s="210"/>
      <c r="I10" s="210"/>
      <c r="J10" s="209"/>
    </row>
    <row r="11" spans="1:10" ht="15.75" customHeight="1" x14ac:dyDescent="0.3">
      <c r="A11" s="210"/>
      <c r="B11" s="210"/>
      <c r="C11" s="210"/>
      <c r="E11" s="208"/>
      <c r="G11" s="210"/>
      <c r="H11" s="210"/>
      <c r="I11" s="210"/>
      <c r="J11" s="209"/>
    </row>
    <row r="12" spans="1:10" ht="15.75" customHeight="1" x14ac:dyDescent="0.3">
      <c r="A12" s="210"/>
      <c r="B12" s="210"/>
      <c r="C12" s="210"/>
      <c r="E12" s="208"/>
      <c r="G12" s="210"/>
      <c r="H12" s="210"/>
      <c r="I12" s="210"/>
      <c r="J12" s="209"/>
    </row>
    <row r="13" spans="1:10" ht="69.75" customHeight="1" x14ac:dyDescent="0.3">
      <c r="A13" s="258" t="s">
        <v>473</v>
      </c>
      <c r="B13" s="263"/>
      <c r="C13" s="263"/>
      <c r="D13" s="263"/>
      <c r="E13" s="263"/>
      <c r="F13" s="263"/>
      <c r="G13" s="263"/>
      <c r="H13" s="263"/>
      <c r="I13" s="263"/>
      <c r="J13" s="209"/>
    </row>
    <row r="14" spans="1:10" ht="21" customHeight="1" x14ac:dyDescent="0.3">
      <c r="A14" s="263"/>
      <c r="B14" s="263"/>
      <c r="C14" s="263"/>
      <c r="D14" s="263"/>
      <c r="E14" s="263"/>
      <c r="F14" s="263"/>
      <c r="G14" s="263"/>
      <c r="H14" s="263"/>
      <c r="I14" s="263"/>
      <c r="J14" s="209"/>
    </row>
    <row r="15" spans="1:10" ht="15.75" customHeight="1" x14ac:dyDescent="0.3">
      <c r="A15" s="210"/>
      <c r="B15" s="210"/>
      <c r="C15" s="210"/>
      <c r="D15" s="210"/>
      <c r="E15" s="210"/>
      <c r="F15" s="210"/>
      <c r="G15" s="210"/>
      <c r="H15" s="210"/>
      <c r="I15" s="210"/>
      <c r="J15" s="209"/>
    </row>
    <row r="16" spans="1:10" ht="15.6" x14ac:dyDescent="0.3">
      <c r="D16" s="261"/>
      <c r="E16" s="262"/>
      <c r="F16" s="262"/>
    </row>
    <row r="17" spans="1:6" ht="15.6" x14ac:dyDescent="0.3">
      <c r="E17" s="208" t="s">
        <v>130</v>
      </c>
    </row>
    <row r="18" spans="1:6" ht="15.6" x14ac:dyDescent="0.3">
      <c r="E18" s="208"/>
    </row>
    <row r="19" spans="1:6" ht="15.6" x14ac:dyDescent="0.3"/>
    <row r="20" spans="1:6" ht="15.6" x14ac:dyDescent="0.3">
      <c r="A20" s="264" t="s">
        <v>472</v>
      </c>
      <c r="B20" s="264"/>
      <c r="C20" s="264"/>
      <c r="D20" s="264"/>
    </row>
    <row r="21" spans="1:6" ht="15.6" x14ac:dyDescent="0.3"/>
    <row r="22" spans="1:6" ht="15.6" x14ac:dyDescent="0.3">
      <c r="A22" s="206" t="s">
        <v>253</v>
      </c>
    </row>
    <row r="23" spans="1:6" ht="15.6" x14ac:dyDescent="0.3">
      <c r="A23" s="256"/>
      <c r="B23" s="256"/>
      <c r="C23" s="256"/>
      <c r="D23" s="256"/>
      <c r="E23" s="256"/>
      <c r="F23" s="256"/>
    </row>
    <row r="24" spans="1:6" ht="9.75" customHeight="1" x14ac:dyDescent="0.3"/>
    <row r="25" spans="1:6" ht="15.6" x14ac:dyDescent="0.3">
      <c r="A25" s="206" t="s">
        <v>254</v>
      </c>
    </row>
    <row r="26" spans="1:6" ht="15.6" x14ac:dyDescent="0.3">
      <c r="A26" s="256"/>
      <c r="B26" s="256"/>
      <c r="C26" s="256"/>
      <c r="D26" s="256"/>
      <c r="E26" s="256"/>
      <c r="F26" s="256"/>
    </row>
    <row r="27" spans="1:6" ht="15.6" x14ac:dyDescent="0.3"/>
    <row r="28" spans="1:6" ht="15.6" x14ac:dyDescent="0.3">
      <c r="A28" s="206" t="s">
        <v>255</v>
      </c>
    </row>
    <row r="29" spans="1:6" ht="15.6" x14ac:dyDescent="0.3">
      <c r="A29" s="256"/>
      <c r="B29" s="256"/>
      <c r="C29" s="256"/>
      <c r="D29" s="256"/>
      <c r="E29" s="256"/>
      <c r="F29" s="256"/>
    </row>
    <row r="30" spans="1:6" ht="15.6" x14ac:dyDescent="0.3"/>
    <row r="31" spans="1:6" ht="15.6" x14ac:dyDescent="0.3">
      <c r="A31" s="206" t="s">
        <v>256</v>
      </c>
    </row>
    <row r="32" spans="1:6" ht="15.6" x14ac:dyDescent="0.3">
      <c r="A32" s="256"/>
      <c r="B32" s="256"/>
      <c r="C32" s="256"/>
      <c r="D32" s="256"/>
      <c r="E32" s="256"/>
      <c r="F32" s="256"/>
    </row>
    <row r="33" spans="5:8" ht="15.6" x14ac:dyDescent="0.3"/>
    <row r="34" spans="5:8" ht="15.6" x14ac:dyDescent="0.3"/>
    <row r="35" spans="5:8" ht="15.6" x14ac:dyDescent="0.3"/>
    <row r="36" spans="5:8" ht="15.6" x14ac:dyDescent="0.3"/>
    <row r="37" spans="5:8" ht="15.6" x14ac:dyDescent="0.3">
      <c r="E37" s="207"/>
      <c r="F37" s="207"/>
      <c r="G37" s="207"/>
      <c r="H37" s="207"/>
    </row>
  </sheetData>
  <sheetProtection algorithmName="SHA-512" hashValue="+ZW4rigw8zBq8Z2iPrApnFNkFOjoti6xgEK+mVb7beuEWz1uddK/MzKoZGsj0g57psujkweP6aoeQa5FzhMusg==" saltValue="UugVavNDIYT9N5BBxdioIA==" spinCount="100000" sheet="1" objects="1" scenarios="1"/>
  <mergeCells count="11">
    <mergeCell ref="A32:F32"/>
    <mergeCell ref="E2:I2"/>
    <mergeCell ref="A3:I4"/>
    <mergeCell ref="D6:F6"/>
    <mergeCell ref="D9:F9"/>
    <mergeCell ref="A13:I14"/>
    <mergeCell ref="D16:F16"/>
    <mergeCell ref="A20:D20"/>
    <mergeCell ref="A23:F23"/>
    <mergeCell ref="A26:F26"/>
    <mergeCell ref="A29:F29"/>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1048576"/>
  <sheetViews>
    <sheetView zoomScale="85" zoomScaleNormal="85" zoomScaleSheetLayoutView="85" workbookViewId="0">
      <pane ySplit="3" topLeftCell="A4" activePane="bottomLeft" state="frozen"/>
      <selection activeCell="B15" sqref="A12:J30"/>
      <selection pane="bottomLeft" activeCell="B9" sqref="B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83" hidden="1" customWidth="1" outlineLevel="1"/>
    <col min="48" max="48" width="29.6640625" style="184" hidden="1" customWidth="1" outlineLevel="1"/>
    <col min="49" max="49" width="35.44140625" style="185" hidden="1" customWidth="1" outlineLevel="1"/>
    <col min="50" max="50" width="26.88671875" style="186" hidden="1" customWidth="1" outlineLevel="1"/>
    <col min="51" max="52" width="26.88671875" style="187" hidden="1" customWidth="1" outlineLevel="1"/>
    <col min="53" max="57" width="26.88671875" style="188" hidden="1" customWidth="1" outlineLevel="1"/>
    <col min="58" max="58" width="21.5546875" style="185" customWidth="1" collapsed="1"/>
    <col min="59" max="59" width="23.44140625" style="14" customWidth="1"/>
    <col min="60" max="60" width="21.5546875" style="14" customWidth="1"/>
    <col min="61" max="61" width="0" style="14" hidden="1" customWidth="1"/>
    <col min="62" max="16384" width="16.33203125" style="14" hidden="1"/>
  </cols>
  <sheetData>
    <row r="1" spans="1:60" ht="52.2" customHeight="1" x14ac:dyDescent="0.3">
      <c r="A1" s="54" t="s">
        <v>57</v>
      </c>
      <c r="B1" s="55"/>
      <c r="C1" s="55"/>
      <c r="D1" s="55"/>
      <c r="E1" s="55"/>
      <c r="F1" s="55"/>
      <c r="G1" s="55"/>
      <c r="H1" s="55"/>
      <c r="I1" s="55"/>
      <c r="J1" s="55"/>
      <c r="K1" s="55"/>
      <c r="L1" s="56"/>
      <c r="M1" s="55"/>
      <c r="N1" s="57"/>
      <c r="O1" s="278" t="s">
        <v>126</v>
      </c>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9"/>
      <c r="AU1" s="58"/>
      <c r="AV1" s="59"/>
      <c r="AW1" s="60"/>
      <c r="AX1" s="282"/>
      <c r="AY1" s="282"/>
      <c r="AZ1" s="282"/>
      <c r="BA1" s="282"/>
      <c r="BB1" s="282"/>
      <c r="BC1" s="282"/>
      <c r="BD1" s="282"/>
      <c r="BE1" s="283"/>
      <c r="BF1" s="280" t="s">
        <v>325</v>
      </c>
      <c r="BG1" s="274" t="s">
        <v>249</v>
      </c>
      <c r="BH1" s="276" t="s">
        <v>127</v>
      </c>
    </row>
    <row r="2" spans="1:60" s="15" customFormat="1" ht="73.8" customHeight="1" x14ac:dyDescent="0.3">
      <c r="A2" s="61" t="s">
        <v>29</v>
      </c>
      <c r="B2" s="62" t="s">
        <v>51</v>
      </c>
      <c r="C2" s="62" t="s">
        <v>167</v>
      </c>
      <c r="D2" s="63" t="s">
        <v>105</v>
      </c>
      <c r="E2" s="62" t="s">
        <v>52</v>
      </c>
      <c r="F2" s="62" t="s">
        <v>168</v>
      </c>
      <c r="G2" s="62" t="s">
        <v>166</v>
      </c>
      <c r="H2" s="64" t="s">
        <v>123</v>
      </c>
      <c r="I2" s="65" t="s">
        <v>169</v>
      </c>
      <c r="J2" s="65" t="s">
        <v>232</v>
      </c>
      <c r="K2" s="193" t="s">
        <v>185</v>
      </c>
      <c r="L2" s="66" t="s">
        <v>326</v>
      </c>
      <c r="M2" s="67" t="s">
        <v>53</v>
      </c>
      <c r="N2" s="66" t="s">
        <v>109</v>
      </c>
      <c r="O2" s="267" t="s">
        <v>233</v>
      </c>
      <c r="P2" s="267"/>
      <c r="Q2" s="267"/>
      <c r="R2" s="267"/>
      <c r="S2" s="267" t="s">
        <v>234</v>
      </c>
      <c r="T2" s="267"/>
      <c r="U2" s="267"/>
      <c r="V2" s="267"/>
      <c r="W2" s="267" t="s">
        <v>235</v>
      </c>
      <c r="X2" s="267"/>
      <c r="Y2" s="267"/>
      <c r="Z2" s="267"/>
      <c r="AA2" s="267" t="s">
        <v>236</v>
      </c>
      <c r="AB2" s="267"/>
      <c r="AC2" s="267"/>
      <c r="AD2" s="267"/>
      <c r="AE2" s="268" t="s">
        <v>237</v>
      </c>
      <c r="AF2" s="269"/>
      <c r="AG2" s="269"/>
      <c r="AH2" s="270"/>
      <c r="AI2" s="267" t="s">
        <v>238</v>
      </c>
      <c r="AJ2" s="267"/>
      <c r="AK2" s="267"/>
      <c r="AL2" s="267"/>
      <c r="AM2" s="268" t="s">
        <v>239</v>
      </c>
      <c r="AN2" s="269"/>
      <c r="AO2" s="269"/>
      <c r="AP2" s="270"/>
      <c r="AQ2" s="268" t="s">
        <v>240</v>
      </c>
      <c r="AR2" s="269"/>
      <c r="AS2" s="269"/>
      <c r="AT2" s="270"/>
      <c r="AU2" s="67" t="s">
        <v>106</v>
      </c>
      <c r="AV2" s="67" t="s">
        <v>53</v>
      </c>
      <c r="AW2" s="67" t="s">
        <v>109</v>
      </c>
      <c r="AX2" s="68" t="s">
        <v>241</v>
      </c>
      <c r="AY2" s="68" t="s">
        <v>242</v>
      </c>
      <c r="AZ2" s="68" t="s">
        <v>243</v>
      </c>
      <c r="BA2" s="68" t="s">
        <v>244</v>
      </c>
      <c r="BB2" s="68" t="s">
        <v>245</v>
      </c>
      <c r="BC2" s="68" t="s">
        <v>246</v>
      </c>
      <c r="BD2" s="68" t="s">
        <v>247</v>
      </c>
      <c r="BE2" s="68" t="s">
        <v>248</v>
      </c>
      <c r="BF2" s="281"/>
      <c r="BG2" s="275"/>
      <c r="BH2" s="277"/>
    </row>
    <row r="3" spans="1:60" s="16" customFormat="1" ht="66" x14ac:dyDescent="0.3">
      <c r="A3" s="69" t="s">
        <v>227</v>
      </c>
      <c r="B3" s="70" t="s">
        <v>45</v>
      </c>
      <c r="C3" s="70" t="s">
        <v>45</v>
      </c>
      <c r="D3" s="70" t="s">
        <v>45</v>
      </c>
      <c r="E3" s="70" t="s">
        <v>45</v>
      </c>
      <c r="F3" s="70" t="s">
        <v>45</v>
      </c>
      <c r="G3" s="70" t="s">
        <v>45</v>
      </c>
      <c r="H3" s="70" t="s">
        <v>122</v>
      </c>
      <c r="I3" s="71" t="s">
        <v>170</v>
      </c>
      <c r="J3" s="71" t="s">
        <v>171</v>
      </c>
      <c r="K3" s="71" t="s">
        <v>186</v>
      </c>
      <c r="L3" s="70" t="s">
        <v>46</v>
      </c>
      <c r="M3" s="70" t="s">
        <v>46</v>
      </c>
      <c r="N3" s="70" t="s">
        <v>172</v>
      </c>
      <c r="O3" s="66" t="s">
        <v>108</v>
      </c>
      <c r="P3" s="66" t="s">
        <v>50</v>
      </c>
      <c r="Q3" s="66" t="s">
        <v>230</v>
      </c>
      <c r="R3" s="66" t="s">
        <v>49</v>
      </c>
      <c r="S3" s="66" t="s">
        <v>108</v>
      </c>
      <c r="T3" s="66" t="s">
        <v>50</v>
      </c>
      <c r="U3" s="66" t="s">
        <v>230</v>
      </c>
      <c r="V3" s="66" t="s">
        <v>49</v>
      </c>
      <c r="W3" s="66" t="s">
        <v>108</v>
      </c>
      <c r="X3" s="66" t="s">
        <v>50</v>
      </c>
      <c r="Y3" s="66" t="s">
        <v>230</v>
      </c>
      <c r="Z3" s="66" t="s">
        <v>49</v>
      </c>
      <c r="AA3" s="66" t="s">
        <v>108</v>
      </c>
      <c r="AB3" s="66" t="s">
        <v>50</v>
      </c>
      <c r="AC3" s="66" t="s">
        <v>230</v>
      </c>
      <c r="AD3" s="66" t="s">
        <v>49</v>
      </c>
      <c r="AE3" s="66" t="s">
        <v>108</v>
      </c>
      <c r="AF3" s="66" t="s">
        <v>50</v>
      </c>
      <c r="AG3" s="66" t="s">
        <v>230</v>
      </c>
      <c r="AH3" s="66" t="s">
        <v>49</v>
      </c>
      <c r="AI3" s="66" t="s">
        <v>108</v>
      </c>
      <c r="AJ3" s="66" t="s">
        <v>50</v>
      </c>
      <c r="AK3" s="66" t="s">
        <v>230</v>
      </c>
      <c r="AL3" s="66" t="s">
        <v>49</v>
      </c>
      <c r="AM3" s="66" t="s">
        <v>108</v>
      </c>
      <c r="AN3" s="66" t="s">
        <v>50</v>
      </c>
      <c r="AO3" s="66" t="s">
        <v>230</v>
      </c>
      <c r="AP3" s="66" t="s">
        <v>49</v>
      </c>
      <c r="AQ3" s="66" t="s">
        <v>108</v>
      </c>
      <c r="AR3" s="66" t="s">
        <v>50</v>
      </c>
      <c r="AS3" s="66" t="s">
        <v>230</v>
      </c>
      <c r="AT3" s="66" t="s">
        <v>49</v>
      </c>
      <c r="AU3" s="70" t="s">
        <v>183</v>
      </c>
      <c r="AV3" s="70" t="s">
        <v>184</v>
      </c>
      <c r="AW3" s="70" t="s">
        <v>172</v>
      </c>
      <c r="AX3" s="67" t="s">
        <v>49</v>
      </c>
      <c r="AY3" s="67" t="s">
        <v>49</v>
      </c>
      <c r="AZ3" s="67" t="s">
        <v>49</v>
      </c>
      <c r="BA3" s="67" t="s">
        <v>49</v>
      </c>
      <c r="BB3" s="67" t="s">
        <v>49</v>
      </c>
      <c r="BC3" s="67" t="s">
        <v>49</v>
      </c>
      <c r="BD3" s="67" t="s">
        <v>49</v>
      </c>
      <c r="BE3" s="67" t="s">
        <v>49</v>
      </c>
      <c r="BF3" s="72" t="s">
        <v>110</v>
      </c>
      <c r="BG3" s="72" t="s">
        <v>111</v>
      </c>
      <c r="BH3" s="73" t="s">
        <v>110</v>
      </c>
    </row>
    <row r="4" spans="1:60" s="176" customFormat="1" ht="16.2" customHeight="1" x14ac:dyDescent="0.25">
      <c r="A4" s="75">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IF(OR(B4="Švietimas",B4=""),"","N/A")</f>
        <v/>
      </c>
      <c r="K4" s="42" t="str">
        <f>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8"/>
      <c r="AV4" s="43"/>
      <c r="AW4" s="43"/>
      <c r="AX4" s="46"/>
      <c r="AY4" s="46"/>
      <c r="AZ4" s="46"/>
      <c r="BA4" s="46"/>
      <c r="BB4" s="46"/>
      <c r="BC4" s="46"/>
      <c r="BD4" s="46"/>
      <c r="BE4" s="46"/>
      <c r="BF4" s="47"/>
      <c r="BG4" s="35">
        <f>IFERROR(IF(SUM(R4,V4,Z4,AD4,AH4,AL4,AP4,AT4)/8&gt;0,SUM(R4,V4,Z4,AD4,AH4,AL4,AP4,AT4)/8,SUM(AX4,AY4,AZ4,BA4,BB4,BC4,BD4,BE4)/8),"")</f>
        <v>0</v>
      </c>
      <c r="BH4" s="79"/>
    </row>
    <row r="5" spans="1:60" s="176" customFormat="1" ht="16.2" customHeight="1" x14ac:dyDescent="0.25">
      <c r="A5" s="75">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IF(OR(B5="Švietimas",B5=""),"","N/A")</f>
        <v/>
      </c>
      <c r="K5" s="42" t="str">
        <f>IF(H5="Pagrindinis","N/A","")</f>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8"/>
      <c r="AV5" s="43"/>
      <c r="AW5" s="43"/>
      <c r="AX5" s="46"/>
      <c r="AY5" s="46"/>
      <c r="AZ5" s="46"/>
      <c r="BA5" s="46"/>
      <c r="BB5" s="46"/>
      <c r="BC5" s="46"/>
      <c r="BD5" s="46"/>
      <c r="BE5" s="46"/>
      <c r="BF5" s="47"/>
      <c r="BG5" s="35">
        <f>IFERROR(IF(SUM(R5,V5,Z5,AD5,AH5,AL5,AP5,AT5)/8&gt;0,SUM(R5,V5,Z5,AD5,AH5,AL5,AP5,AT5)/8,SUM(AX5,AY5,AZ5,BA5,BB5,BC5,BD5,BE5)/8),"")</f>
        <v>0</v>
      </c>
      <c r="BH5" s="79"/>
    </row>
    <row r="6" spans="1:60" s="176" customFormat="1" ht="16.2" customHeight="1" x14ac:dyDescent="0.25">
      <c r="A6" s="75">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IF(OR(B6="Švietimas",B6=""),"","N/A")</f>
        <v/>
      </c>
      <c r="K6" s="42" t="str">
        <f t="shared" ref="K6:K22" si="0">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8">
        <f>IFERROR(INDEX(Papildomas_klasifikatoriai!$AS$4:$AS$90,MATCH(TRUE,INDEX(Papildomas_klasifikatoriai!$AQ$4:$AQ$90=AP6,0),0)),"")</f>
        <v>0</v>
      </c>
      <c r="AV6" s="43"/>
      <c r="AW6" s="43"/>
      <c r="AX6" s="46"/>
      <c r="AY6" s="46"/>
      <c r="AZ6" s="46"/>
      <c r="BA6" s="46"/>
      <c r="BB6" s="46"/>
      <c r="BC6" s="46"/>
      <c r="BD6" s="46"/>
      <c r="BE6" s="46"/>
      <c r="BF6" s="47"/>
      <c r="BG6" s="35">
        <f t="shared" ref="BG6:BG22" si="1">IFERROR(IF(SUM(R6,V6,Z6,AD6,AH6,AL6,AP6,AT6)/8&gt;0,SUM(R6,V6,Z6,AD6,AH6,AL6,AP6,AT6)/8,SUM(AX6,AY6,AZ6,BA6,BB6,BC6,BD6,BE6)/8),"")</f>
        <v>0</v>
      </c>
      <c r="BH6" s="79"/>
    </row>
    <row r="7" spans="1:60" s="176" customFormat="1" ht="16.2" customHeight="1" x14ac:dyDescent="0.25">
      <c r="A7" s="75">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 si="2">IF(OR(B7="Švietimas",B7=""),"","N/A")</f>
        <v/>
      </c>
      <c r="K7" s="42" t="str">
        <f t="shared" ref="K7:K8" si="3">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8"/>
      <c r="AV7" s="43"/>
      <c r="AW7" s="43"/>
      <c r="AX7" s="46"/>
      <c r="AY7" s="46"/>
      <c r="AZ7" s="46"/>
      <c r="BA7" s="46"/>
      <c r="BB7" s="46"/>
      <c r="BC7" s="46"/>
      <c r="BD7" s="46"/>
      <c r="BE7" s="46"/>
      <c r="BF7" s="47"/>
      <c r="BG7" s="35">
        <f t="shared" ref="BG7:BG8" si="4">IFERROR(IF(SUM(R7,V7,Z7,AD7,AH7,AL7,AP7,AT7)/8&gt;0,SUM(R7,V7,Z7,AD7,AH7,AL7,AP7,AT7)/8,SUM(AX7,AY7,AZ7,BA7,BB7,BC7,BD7,BE7)/8),"")</f>
        <v>0</v>
      </c>
      <c r="BH7" s="79"/>
    </row>
    <row r="8" spans="1:60" s="176" customFormat="1" ht="16.2" customHeight="1" x14ac:dyDescent="0.25">
      <c r="A8" s="75">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IF(OR(B8="Švietimas",B8=""),"","N/A")</f>
        <v/>
      </c>
      <c r="K8" s="42" t="str">
        <f t="shared" si="3"/>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8">
        <f>IFERROR(INDEX(Papildomas_klasifikatoriai!$AS$4:$AS$90,MATCH(TRUE,INDEX(Papildomas_klasifikatoriai!$AQ$4:$AQ$90=AP8,0),0)),"")</f>
        <v>0</v>
      </c>
      <c r="AV8" s="43"/>
      <c r="AW8" s="43"/>
      <c r="AX8" s="46"/>
      <c r="AY8" s="46"/>
      <c r="AZ8" s="46"/>
      <c r="BA8" s="46"/>
      <c r="BB8" s="46"/>
      <c r="BC8" s="46"/>
      <c r="BD8" s="46"/>
      <c r="BE8" s="46"/>
      <c r="BF8" s="47"/>
      <c r="BG8" s="35">
        <f t="shared" si="4"/>
        <v>0</v>
      </c>
      <c r="BH8" s="79"/>
    </row>
    <row r="9" spans="1:60" s="176" customFormat="1" ht="16.2" customHeight="1" x14ac:dyDescent="0.25">
      <c r="A9" s="75">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ref="J9:J22" si="5">IF(OR(B9="Švietimas",B9=""),"","N/A")</f>
        <v/>
      </c>
      <c r="K9" s="42" t="str">
        <f t="shared" si="0"/>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8">
        <f>IFERROR(INDEX(Papildomas_klasifikatoriai!$AS$4:$AS$90,MATCH(TRUE,INDEX(Papildomas_klasifikatoriai!$AQ$4:$AQ$90=AP9,0),0)),"")</f>
        <v>0</v>
      </c>
      <c r="AV9" s="43"/>
      <c r="AW9" s="43"/>
      <c r="AX9" s="46"/>
      <c r="AY9" s="46"/>
      <c r="AZ9" s="46"/>
      <c r="BA9" s="46"/>
      <c r="BB9" s="46"/>
      <c r="BC9" s="46"/>
      <c r="BD9" s="46"/>
      <c r="BE9" s="46"/>
      <c r="BF9" s="47"/>
      <c r="BG9" s="35">
        <f t="shared" si="1"/>
        <v>0</v>
      </c>
      <c r="BH9" s="79"/>
    </row>
    <row r="10" spans="1:60" s="176" customFormat="1" ht="16.2" customHeight="1" x14ac:dyDescent="0.25">
      <c r="A10" s="75">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5"/>
        <v/>
      </c>
      <c r="K10" s="42" t="str">
        <f t="shared" si="0"/>
        <v/>
      </c>
      <c r="L10" s="41">
        <f>IFERROR(INDEX(Papildomas_klasifikatoriai!$AS$4:$AS$90,MATCH(TRUE,INDEX(Papildomas_klasifikatoriai!$AQ$4:$AQ$90=G10,0),0)),"")</f>
        <v>0</v>
      </c>
      <c r="M10" s="41">
        <f>IFERROR(INDEX(Papildomas_klasifikatoriai!$AT$4:$AT$90,MATCH(TRUE,INDEX(Papildomas_klasifikatoriai!$AQ$4:$AQ$90=G10,0),0)),"")</f>
        <v>0</v>
      </c>
      <c r="N10" s="43"/>
      <c r="O10" s="44"/>
      <c r="P10" s="44"/>
      <c r="Q10" s="44"/>
      <c r="R10" s="45" t="str">
        <f>IFERROR(IF(OR($L10=Papildomas_klasifikatoriai!$AS$22,$L10=Papildomas_klasifikatoriai!$AS$23,$L10=Papildomas_klasifikatoriai!$AS$39,$L10=Papildomas_klasifikatoriai!$AS$41,$L10=Papildomas_klasifikatoriai!$AS$42),(O10-Q10)/P10*100,O10/P10*100),"")</f>
        <v/>
      </c>
      <c r="S10" s="44"/>
      <c r="T10" s="44"/>
      <c r="U10" s="44"/>
      <c r="V10" s="45" t="str">
        <f>IFERROR(IF(OR($L10=Papildomas_klasifikatoriai!$AS$22,$L10=Papildomas_klasifikatoriai!$AS$23,$L10=Papildomas_klasifikatoriai!$AS$39,$L10=Papildomas_klasifikatoriai!$AS$41,$L10=Papildomas_klasifikatoriai!$AS$42),(S10-U10)/T10*100,S10/T10*100),"")</f>
        <v/>
      </c>
      <c r="W10" s="44"/>
      <c r="X10" s="44"/>
      <c r="Y10" s="44"/>
      <c r="Z10" s="45" t="str">
        <f>IFERROR(IF(OR($L10=Papildomas_klasifikatoriai!$AS$22,$L10=Papildomas_klasifikatoriai!$AS$23,$L10=Papildomas_klasifikatoriai!$AS$39,$L10=Papildomas_klasifikatoriai!$AS$41,$L10=Papildomas_klasifikatoriai!$AS$42),(W10-Y10)/X10*100,W10/X10*100),"")</f>
        <v/>
      </c>
      <c r="AA10" s="44"/>
      <c r="AB10" s="44"/>
      <c r="AC10" s="44"/>
      <c r="AD10" s="45" t="str">
        <f>IFERROR(IF(OR($L10=Papildomas_klasifikatoriai!$AS$22,$L10=Papildomas_klasifikatoriai!$AS$23,$L10=Papildomas_klasifikatoriai!$AS$39,$L10=Papildomas_klasifikatoriai!$AS$41,$L10=Papildomas_klasifikatoriai!$AS$42),(AA10-AC10)/AB10*100,AA10/AB10*100),"")</f>
        <v/>
      </c>
      <c r="AE10" s="44"/>
      <c r="AF10" s="44"/>
      <c r="AG10" s="44"/>
      <c r="AH10" s="45" t="str">
        <f>IFERROR(IF(OR($L10=Papildomas_klasifikatoriai!$AS$22,$L10=Papildomas_klasifikatoriai!$AS$23,$L10=Papildomas_klasifikatoriai!$AS$39,$L10=Papildomas_klasifikatoriai!$AS$41,$L10=Papildomas_klasifikatoriai!$AS$42),(AE10-AG10)/AF10*100,AE10/AF10*100),"")</f>
        <v/>
      </c>
      <c r="AI10" s="44"/>
      <c r="AJ10" s="44"/>
      <c r="AK10" s="44"/>
      <c r="AL10" s="45" t="str">
        <f>IFERROR(IF(OR($L10=Papildomas_klasifikatoriai!$AS$22,$L10=Papildomas_klasifikatoriai!$AS$23,$L10=Papildomas_klasifikatoriai!$AS$39,$L10=Papildomas_klasifikatoriai!$AS$41,$L10=Papildomas_klasifikatoriai!$AS$42),(AI10-AK10)/AJ10*100,AI10/AJ10*100),"")</f>
        <v/>
      </c>
      <c r="AM10" s="44"/>
      <c r="AN10" s="44"/>
      <c r="AO10" s="44"/>
      <c r="AP10" s="45" t="str">
        <f>IFERROR(IF(OR($L10=Papildomas_klasifikatoriai!$AS$22,$L10=Papildomas_klasifikatoriai!$AS$23,$L10=Papildomas_klasifikatoriai!$AS$39,$L10=Papildomas_klasifikatoriai!$AS$41,$L10=Papildomas_klasifikatoriai!$AS$42),(AM10-AO10)/AN10*100,AM10/AN10*100),"")</f>
        <v/>
      </c>
      <c r="AQ10" s="44"/>
      <c r="AR10" s="44"/>
      <c r="AS10" s="44"/>
      <c r="AT10" s="45" t="str">
        <f>IFERROR(IF(OR($L10=Papildomas_klasifikatoriai!$AS$22,$L10=Papildomas_klasifikatoriai!$AS$23,$L10=Papildomas_klasifikatoriai!$AS$39,$L10=Papildomas_klasifikatoriai!$AS$41,$L10=Papildomas_klasifikatoriai!$AS$42),(AQ10-AS10)/AR10*100,AQ10/AR10*100),"")</f>
        <v/>
      </c>
      <c r="AU10" s="78">
        <f>IFERROR(INDEX(Papildomas_klasifikatoriai!$AS$4:$AS$90,MATCH(TRUE,INDEX(Papildomas_klasifikatoriai!$AQ$4:$AQ$90=AP10,0),0)),"")</f>
        <v>0</v>
      </c>
      <c r="AV10" s="43"/>
      <c r="AW10" s="43"/>
      <c r="AX10" s="46"/>
      <c r="AY10" s="46"/>
      <c r="AZ10" s="46"/>
      <c r="BA10" s="46"/>
      <c r="BB10" s="46"/>
      <c r="BC10" s="46"/>
      <c r="BD10" s="46"/>
      <c r="BE10" s="46"/>
      <c r="BF10" s="47"/>
      <c r="BG10" s="35">
        <f t="shared" si="1"/>
        <v>0</v>
      </c>
      <c r="BH10" s="79"/>
    </row>
    <row r="11" spans="1:60" s="176" customFormat="1" ht="16.2" customHeight="1" x14ac:dyDescent="0.25">
      <c r="A11" s="75">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5"/>
        <v/>
      </c>
      <c r="K11" s="42" t="str">
        <f t="shared" si="0"/>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8">
        <f>IFERROR(INDEX(Papildomas_klasifikatoriai!$AS$4:$AS$90,MATCH(TRUE,INDEX(Papildomas_klasifikatoriai!$AQ$4:$AQ$90=AP11,0),0)),"")</f>
        <v>0</v>
      </c>
      <c r="AV11" s="43"/>
      <c r="AW11" s="43"/>
      <c r="AX11" s="46"/>
      <c r="AY11" s="46"/>
      <c r="AZ11" s="46"/>
      <c r="BA11" s="46"/>
      <c r="BB11" s="46"/>
      <c r="BC11" s="46"/>
      <c r="BD11" s="46"/>
      <c r="BE11" s="46"/>
      <c r="BF11" s="47"/>
      <c r="BG11" s="35">
        <f t="shared" si="1"/>
        <v>0</v>
      </c>
      <c r="BH11" s="79"/>
    </row>
    <row r="12" spans="1:60" s="176" customFormat="1" ht="16.2" customHeight="1" x14ac:dyDescent="0.25">
      <c r="A12" s="75">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5"/>
        <v/>
      </c>
      <c r="K12" s="42" t="str">
        <f t="shared" si="0"/>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8">
        <f>IFERROR(INDEX(Papildomas_klasifikatoriai!$AS$4:$AS$90,MATCH(TRUE,INDEX(Papildomas_klasifikatoriai!$AQ$4:$AQ$90=AP12,0),0)),"")</f>
        <v>0</v>
      </c>
      <c r="AV12" s="43"/>
      <c r="AW12" s="43"/>
      <c r="AX12" s="46"/>
      <c r="AY12" s="46"/>
      <c r="AZ12" s="46"/>
      <c r="BA12" s="46"/>
      <c r="BB12" s="46"/>
      <c r="BC12" s="46"/>
      <c r="BD12" s="46"/>
      <c r="BE12" s="46"/>
      <c r="BF12" s="47"/>
      <c r="BG12" s="35">
        <f t="shared" si="1"/>
        <v>0</v>
      </c>
      <c r="BH12" s="79"/>
    </row>
    <row r="13" spans="1:60" s="176" customFormat="1" x14ac:dyDescent="0.25">
      <c r="A13" s="75">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5"/>
        <v/>
      </c>
      <c r="K13" s="42" t="str">
        <f t="shared" si="0"/>
        <v/>
      </c>
      <c r="L13" s="41">
        <f>IFERROR(INDEX(Papildomas_klasifikatoriai!$AS$4:$AS$90,MATCH(TRUE,INDEX(Papildomas_klasifikatoriai!$AQ$4:$AQ$90=G13,0),0)),"")</f>
        <v>0</v>
      </c>
      <c r="M13" s="41">
        <f>IFERROR(INDEX(Papildomas_klasifikatoriai!$AT$4:$AT$90,MATCH(TRUE,INDEX(Papildomas_klasifikatoriai!$AQ$4:$AQ$90=G13,0),0)),"")</f>
        <v>0</v>
      </c>
      <c r="N13" s="43"/>
      <c r="O13" s="49"/>
      <c r="P13" s="49"/>
      <c r="Q13" s="49"/>
      <c r="R13" s="45" t="str">
        <f>IFERROR(IF(OR($L13=Papildomas_klasifikatoriai!$AS$22,$L13=Papildomas_klasifikatoriai!$AS$23,$L13=Papildomas_klasifikatoriai!$AS$39,$L13=Papildomas_klasifikatoriai!$AS$41,$L13=Papildomas_klasifikatoriai!$AS$42),(O13-Q13)/P13*100,O13/P13*100),"")</f>
        <v/>
      </c>
      <c r="S13" s="49"/>
      <c r="T13" s="49"/>
      <c r="U13" s="49"/>
      <c r="V13" s="45" t="str">
        <f>IFERROR(IF(OR($L13=Papildomas_klasifikatoriai!$AS$22,$L13=Papildomas_klasifikatoriai!$AS$23,$L13=Papildomas_klasifikatoriai!$AS$39,$L13=Papildomas_klasifikatoriai!$AS$41,$L13=Papildomas_klasifikatoriai!$AS$42),(S13-U13)/T13*100,S13/T13*100),"")</f>
        <v/>
      </c>
      <c r="W13" s="49"/>
      <c r="X13" s="49"/>
      <c r="Y13" s="49"/>
      <c r="Z13" s="45" t="str">
        <f>IFERROR(IF(OR($L13=Papildomas_klasifikatoriai!$AS$22,$L13=Papildomas_klasifikatoriai!$AS$23,$L13=Papildomas_klasifikatoriai!$AS$39,$L13=Papildomas_klasifikatoriai!$AS$41,$L13=Papildomas_klasifikatoriai!$AS$42),(W13-Y13)/X13*100,W13/X13*100),"")</f>
        <v/>
      </c>
      <c r="AA13" s="49"/>
      <c r="AB13" s="49"/>
      <c r="AC13" s="49"/>
      <c r="AD13" s="45" t="str">
        <f>IFERROR(IF(OR($L13=Papildomas_klasifikatoriai!$AS$22,$L13=Papildomas_klasifikatoriai!$AS$23,$L13=Papildomas_klasifikatoriai!$AS$39,$L13=Papildomas_klasifikatoriai!$AS$41,$L13=Papildomas_klasifikatoriai!$AS$42),(AA13-AC13)/AB13*100,AA13/AB13*100),"")</f>
        <v/>
      </c>
      <c r="AE13" s="49"/>
      <c r="AF13" s="49"/>
      <c r="AG13" s="49"/>
      <c r="AH13" s="45" t="str">
        <f>IFERROR(IF(OR($L13=Papildomas_klasifikatoriai!$AS$22,$L13=Papildomas_klasifikatoriai!$AS$23,$L13=Papildomas_klasifikatoriai!$AS$39,$L13=Papildomas_klasifikatoriai!$AS$41,$L13=Papildomas_klasifikatoriai!$AS$42),(AE13-AG13)/AF13*100,AE13/AF13*100),"")</f>
        <v/>
      </c>
      <c r="AI13" s="49"/>
      <c r="AJ13" s="49"/>
      <c r="AK13" s="49"/>
      <c r="AL13" s="45" t="str">
        <f>IFERROR(IF(OR($L13=Papildomas_klasifikatoriai!$AS$22,$L13=Papildomas_klasifikatoriai!$AS$23,$L13=Papildomas_klasifikatoriai!$AS$39,$L13=Papildomas_klasifikatoriai!$AS$41,$L13=Papildomas_klasifikatoriai!$AS$42),(AI13-AK13)/AJ13*100,AI13/AJ13*100),"")</f>
        <v/>
      </c>
      <c r="AM13" s="49"/>
      <c r="AN13" s="49"/>
      <c r="AO13" s="49"/>
      <c r="AP13" s="45" t="str">
        <f>IFERROR(IF(OR($L13=Papildomas_klasifikatoriai!$AS$22,$L13=Papildomas_klasifikatoriai!$AS$23,$L13=Papildomas_klasifikatoriai!$AS$39,$L13=Papildomas_klasifikatoriai!$AS$41,$L13=Papildomas_klasifikatoriai!$AS$42),(AM13-AO13)/AN13*100,AM13/AN13*100),"")</f>
        <v/>
      </c>
      <c r="AQ13" s="49"/>
      <c r="AR13" s="49"/>
      <c r="AS13" s="49"/>
      <c r="AT13" s="45" t="str">
        <f>IFERROR(IF(OR($L13=Papildomas_klasifikatoriai!$AS$22,$L13=Papildomas_klasifikatoriai!$AS$23,$L13=Papildomas_klasifikatoriai!$AS$39,$L13=Papildomas_klasifikatoriai!$AS$41,$L13=Papildomas_klasifikatoriai!$AS$42),(AQ13-AS13)/AR13*100,AQ13/AR13*100),"")</f>
        <v/>
      </c>
      <c r="AU13" s="78">
        <f>IFERROR(INDEX(Papildomas_klasifikatoriai!$AS$4:$AS$90,MATCH(TRUE,INDEX(Papildomas_klasifikatoriai!$AQ$4:$AQ$90=AP13,0),0)),"")</f>
        <v>0</v>
      </c>
      <c r="AV13" s="43"/>
      <c r="AW13" s="43"/>
      <c r="AX13" s="46"/>
      <c r="AY13" s="46"/>
      <c r="AZ13" s="46"/>
      <c r="BA13" s="46"/>
      <c r="BB13" s="46"/>
      <c r="BC13" s="46"/>
      <c r="BD13" s="46"/>
      <c r="BE13" s="46"/>
      <c r="BF13" s="47"/>
      <c r="BG13" s="35">
        <f t="shared" si="1"/>
        <v>0</v>
      </c>
      <c r="BH13" s="79"/>
    </row>
    <row r="14" spans="1:60" s="176" customFormat="1" x14ac:dyDescent="0.25">
      <c r="A14" s="75">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5"/>
        <v/>
      </c>
      <c r="K14" s="42" t="str">
        <f t="shared" si="0"/>
        <v/>
      </c>
      <c r="L14" s="41">
        <f>IFERROR(INDEX(Papildomas_klasifikatoriai!$AS$4:$AS$90,MATCH(TRUE,INDEX(Papildomas_klasifikatoriai!$AQ$4:$AQ$90=G14,0),0)),"")</f>
        <v>0</v>
      </c>
      <c r="M14" s="41">
        <f>IFERROR(INDEX(Papildomas_klasifikatoriai!$AT$4:$AT$90,MATCH(TRUE,INDEX(Papildomas_klasifikatoriai!$AQ$4:$AQ$90=G14,0),0)),"")</f>
        <v>0</v>
      </c>
      <c r="N14" s="43"/>
      <c r="O14" s="44"/>
      <c r="P14" s="44"/>
      <c r="Q14" s="44"/>
      <c r="R14" s="45" t="str">
        <f>IFERROR(IF(OR($L14=Papildomas_klasifikatoriai!$AS$22,$L14=Papildomas_klasifikatoriai!$AS$23,$L14=Papildomas_klasifikatoriai!$AS$39,$L14=Papildomas_klasifikatoriai!$AS$41,$L14=Papildomas_klasifikatoriai!$AS$42),(O14-Q14)/P14*100,O14/P14*100),"")</f>
        <v/>
      </c>
      <c r="S14" s="44"/>
      <c r="T14" s="44"/>
      <c r="U14" s="44"/>
      <c r="V14" s="45" t="str">
        <f>IFERROR(IF(OR($L14=Papildomas_klasifikatoriai!$AS$22,$L14=Papildomas_klasifikatoriai!$AS$23,$L14=Papildomas_klasifikatoriai!$AS$39,$L14=Papildomas_klasifikatoriai!$AS$41,$L14=Papildomas_klasifikatoriai!$AS$42),(S14-U14)/T14*100,S14/T14*100),"")</f>
        <v/>
      </c>
      <c r="W14" s="44"/>
      <c r="X14" s="44"/>
      <c r="Y14" s="44"/>
      <c r="Z14" s="45" t="str">
        <f>IFERROR(IF(OR($L14=Papildomas_klasifikatoriai!$AS$22,$L14=Papildomas_klasifikatoriai!$AS$23,$L14=Papildomas_klasifikatoriai!$AS$39,$L14=Papildomas_klasifikatoriai!$AS$41,$L14=Papildomas_klasifikatoriai!$AS$42),(W14-Y14)/X14*100,W14/X14*100),"")</f>
        <v/>
      </c>
      <c r="AA14" s="44"/>
      <c r="AB14" s="44"/>
      <c r="AC14" s="44"/>
      <c r="AD14" s="45" t="str">
        <f>IFERROR(IF(OR($L14=Papildomas_klasifikatoriai!$AS$22,$L14=Papildomas_klasifikatoriai!$AS$23,$L14=Papildomas_klasifikatoriai!$AS$39,$L14=Papildomas_klasifikatoriai!$AS$41,$L14=Papildomas_klasifikatoriai!$AS$42),(AA14-AC14)/AB14*100,AA14/AB14*100),"")</f>
        <v/>
      </c>
      <c r="AE14" s="44"/>
      <c r="AF14" s="44"/>
      <c r="AG14" s="44"/>
      <c r="AH14" s="45" t="str">
        <f>IFERROR(IF(OR($L14=Papildomas_klasifikatoriai!$AS$22,$L14=Papildomas_klasifikatoriai!$AS$23,$L14=Papildomas_klasifikatoriai!$AS$39,$L14=Papildomas_klasifikatoriai!$AS$41,$L14=Papildomas_klasifikatoriai!$AS$42),(AE14-AG14)/AF14*100,AE14/AF14*100),"")</f>
        <v/>
      </c>
      <c r="AI14" s="44"/>
      <c r="AJ14" s="44"/>
      <c r="AK14" s="44"/>
      <c r="AL14" s="45" t="str">
        <f>IFERROR(IF(OR($L14=Papildomas_klasifikatoriai!$AS$22,$L14=Papildomas_klasifikatoriai!$AS$23,$L14=Papildomas_klasifikatoriai!$AS$39,$L14=Papildomas_klasifikatoriai!$AS$41,$L14=Papildomas_klasifikatoriai!$AS$42),(AI14-AK14)/AJ14*100,AI14/AJ14*100),"")</f>
        <v/>
      </c>
      <c r="AM14" s="44"/>
      <c r="AN14" s="44"/>
      <c r="AO14" s="44"/>
      <c r="AP14" s="45" t="str">
        <f>IFERROR(IF(OR($L14=Papildomas_klasifikatoriai!$AS$22,$L14=Papildomas_klasifikatoriai!$AS$23,$L14=Papildomas_klasifikatoriai!$AS$39,$L14=Papildomas_klasifikatoriai!$AS$41,$L14=Papildomas_klasifikatoriai!$AS$42),(AM14-AO14)/AN14*100,AM14/AN14*100),"")</f>
        <v/>
      </c>
      <c r="AQ14" s="44"/>
      <c r="AR14" s="44"/>
      <c r="AS14" s="44"/>
      <c r="AT14" s="45" t="str">
        <f>IFERROR(IF(OR($L14=Papildomas_klasifikatoriai!$AS$22,$L14=Papildomas_klasifikatoriai!$AS$23,$L14=Papildomas_klasifikatoriai!$AS$39,$L14=Papildomas_klasifikatoriai!$AS$41,$L14=Papildomas_klasifikatoriai!$AS$42),(AQ14-AS14)/AR14*100,AQ14/AR14*100),"")</f>
        <v/>
      </c>
      <c r="AU14" s="78">
        <f>IFERROR(INDEX(Papildomas_klasifikatoriai!$AS$4:$AS$90,MATCH(TRUE,INDEX(Papildomas_klasifikatoriai!$AQ$4:$AQ$90=AP14,0),0)),"")</f>
        <v>0</v>
      </c>
      <c r="AV14" s="43"/>
      <c r="AW14" s="43"/>
      <c r="AX14" s="46"/>
      <c r="AY14" s="46"/>
      <c r="AZ14" s="46"/>
      <c r="BA14" s="46"/>
      <c r="BB14" s="46"/>
      <c r="BC14" s="46"/>
      <c r="BD14" s="46"/>
      <c r="BE14" s="46"/>
      <c r="BF14" s="47"/>
      <c r="BG14" s="35">
        <f t="shared" si="1"/>
        <v>0</v>
      </c>
      <c r="BH14" s="79"/>
    </row>
    <row r="15" spans="1:60" s="176" customFormat="1" x14ac:dyDescent="0.25">
      <c r="A15" s="75">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5"/>
        <v/>
      </c>
      <c r="K15" s="42" t="str">
        <f t="shared" si="0"/>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8">
        <f>IFERROR(INDEX(Papildomas_klasifikatoriai!$AS$4:$AS$90,MATCH(TRUE,INDEX(Papildomas_klasifikatoriai!$AQ$4:$AQ$90=AP15,0),0)),"")</f>
        <v>0</v>
      </c>
      <c r="AV15" s="43"/>
      <c r="AW15" s="43"/>
      <c r="AX15" s="46"/>
      <c r="AY15" s="46"/>
      <c r="AZ15" s="46"/>
      <c r="BA15" s="46"/>
      <c r="BB15" s="46"/>
      <c r="BC15" s="46"/>
      <c r="BD15" s="46"/>
      <c r="BE15" s="46"/>
      <c r="BF15" s="47"/>
      <c r="BG15" s="35">
        <f t="shared" si="1"/>
        <v>0</v>
      </c>
      <c r="BH15" s="79"/>
    </row>
    <row r="16" spans="1:60" s="176" customFormat="1" x14ac:dyDescent="0.25">
      <c r="A16" s="75">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5"/>
        <v/>
      </c>
      <c r="K16" s="42" t="str">
        <f t="shared" si="0"/>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8">
        <f>IFERROR(INDEX(Papildomas_klasifikatoriai!$AS$4:$AS$90,MATCH(TRUE,INDEX(Papildomas_klasifikatoriai!$AQ$4:$AQ$90=AP16,0),0)),"")</f>
        <v>0</v>
      </c>
      <c r="AV16" s="43"/>
      <c r="AW16" s="43"/>
      <c r="AX16" s="46"/>
      <c r="AY16" s="46"/>
      <c r="AZ16" s="46"/>
      <c r="BA16" s="46"/>
      <c r="BB16" s="46"/>
      <c r="BC16" s="46"/>
      <c r="BD16" s="46"/>
      <c r="BE16" s="46"/>
      <c r="BF16" s="47"/>
      <c r="BG16" s="35">
        <f t="shared" si="1"/>
        <v>0</v>
      </c>
      <c r="BH16" s="79"/>
    </row>
    <row r="17" spans="1:60" s="176" customFormat="1" x14ac:dyDescent="0.25">
      <c r="A17" s="75">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5"/>
        <v/>
      </c>
      <c r="K17" s="42" t="str">
        <f t="shared" si="0"/>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8">
        <f>IFERROR(INDEX(Papildomas_klasifikatoriai!$AS$4:$AS$90,MATCH(TRUE,INDEX(Papildomas_klasifikatoriai!$AQ$4:$AQ$90=AP17,0),0)),"")</f>
        <v>0</v>
      </c>
      <c r="AV17" s="43"/>
      <c r="AW17" s="43"/>
      <c r="AX17" s="46"/>
      <c r="AY17" s="46"/>
      <c r="AZ17" s="46"/>
      <c r="BA17" s="46"/>
      <c r="BB17" s="46"/>
      <c r="BC17" s="46"/>
      <c r="BD17" s="46"/>
      <c r="BE17" s="46"/>
      <c r="BF17" s="47"/>
      <c r="BG17" s="35">
        <f t="shared" si="1"/>
        <v>0</v>
      </c>
      <c r="BH17" s="79"/>
    </row>
    <row r="18" spans="1:60" s="176" customFormat="1" x14ac:dyDescent="0.25">
      <c r="A18" s="75">
        <v>15</v>
      </c>
      <c r="B18" s="175"/>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5"/>
        <v/>
      </c>
      <c r="K18" s="42" t="str">
        <f t="shared" si="0"/>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8">
        <f>IFERROR(INDEX(Papildomas_klasifikatoriai!$AS$4:$AS$90,MATCH(TRUE,INDEX(Papildomas_klasifikatoriai!$AQ$4:$AQ$90=AP18,0),0)),"")</f>
        <v>0</v>
      </c>
      <c r="AV18" s="43"/>
      <c r="AW18" s="43"/>
      <c r="AX18" s="46"/>
      <c r="AY18" s="46"/>
      <c r="AZ18" s="46"/>
      <c r="BA18" s="46"/>
      <c r="BB18" s="46"/>
      <c r="BC18" s="46"/>
      <c r="BD18" s="46"/>
      <c r="BE18" s="46"/>
      <c r="BF18" s="47"/>
      <c r="BG18" s="35">
        <f t="shared" si="1"/>
        <v>0</v>
      </c>
      <c r="BH18" s="79"/>
    </row>
    <row r="19" spans="1:60" s="176" customFormat="1" x14ac:dyDescent="0.25">
      <c r="A19" s="75">
        <v>16</v>
      </c>
      <c r="B19" s="37"/>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5"/>
        <v/>
      </c>
      <c r="K19" s="42" t="str">
        <f t="shared" si="0"/>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8">
        <f>IFERROR(INDEX(Papildomas_klasifikatoriai!$AS$4:$AS$90,MATCH(TRUE,INDEX(Papildomas_klasifikatoriai!$AQ$4:$AQ$90=AP19,0),0)),"")</f>
        <v>0</v>
      </c>
      <c r="AV19" s="43"/>
      <c r="AW19" s="43"/>
      <c r="AX19" s="46"/>
      <c r="AY19" s="46"/>
      <c r="AZ19" s="46"/>
      <c r="BA19" s="46"/>
      <c r="BB19" s="46"/>
      <c r="BC19" s="46"/>
      <c r="BD19" s="46"/>
      <c r="BE19" s="46"/>
      <c r="BF19" s="47"/>
      <c r="BG19" s="35">
        <f t="shared" si="1"/>
        <v>0</v>
      </c>
      <c r="BH19" s="79"/>
    </row>
    <row r="20" spans="1:60" s="176" customFormat="1" x14ac:dyDescent="0.25">
      <c r="A20" s="75">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5"/>
        <v/>
      </c>
      <c r="K20" s="42" t="str">
        <f t="shared" si="0"/>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8">
        <f>IFERROR(INDEX(Papildomas_klasifikatoriai!$AS$4:$AS$90,MATCH(TRUE,INDEX(Papildomas_klasifikatoriai!$AQ$4:$AQ$90=AP20,0),0)),"")</f>
        <v>0</v>
      </c>
      <c r="AV20" s="43"/>
      <c r="AW20" s="43"/>
      <c r="AX20" s="46"/>
      <c r="AY20" s="46"/>
      <c r="AZ20" s="46"/>
      <c r="BA20" s="46"/>
      <c r="BB20" s="46"/>
      <c r="BC20" s="46"/>
      <c r="BD20" s="46"/>
      <c r="BE20" s="46"/>
      <c r="BF20" s="47"/>
      <c r="BG20" s="35">
        <f t="shared" si="1"/>
        <v>0</v>
      </c>
      <c r="BH20" s="79"/>
    </row>
    <row r="21" spans="1:60" s="176" customFormat="1" x14ac:dyDescent="0.25">
      <c r="A21" s="75">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5"/>
        <v/>
      </c>
      <c r="K21" s="42" t="str">
        <f t="shared" si="0"/>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8">
        <f>IFERROR(INDEX(Papildomas_klasifikatoriai!$AS$4:$AS$90,MATCH(TRUE,INDEX(Papildomas_klasifikatoriai!$AQ$4:$AQ$90=AP21,0),0)),"")</f>
        <v>0</v>
      </c>
      <c r="AV21" s="43"/>
      <c r="AW21" s="43"/>
      <c r="AX21" s="46"/>
      <c r="AY21" s="46"/>
      <c r="AZ21" s="46"/>
      <c r="BA21" s="46"/>
      <c r="BB21" s="46"/>
      <c r="BC21" s="46"/>
      <c r="BD21" s="46"/>
      <c r="BE21" s="46"/>
      <c r="BF21" s="47"/>
      <c r="BG21" s="35">
        <f t="shared" si="1"/>
        <v>0</v>
      </c>
      <c r="BH21" s="79"/>
    </row>
    <row r="22" spans="1:60" s="176" customFormat="1" x14ac:dyDescent="0.25">
      <c r="A22" s="75">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5"/>
        <v/>
      </c>
      <c r="K22" s="42" t="str">
        <f t="shared" si="0"/>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8">
        <f>IFERROR(INDEX(Papildomas_klasifikatoriai!$AS$4:$AS$90,MATCH(TRUE,INDEX(Papildomas_klasifikatoriai!$AQ$4:$AQ$90=AP22,0),0)),"")</f>
        <v>0</v>
      </c>
      <c r="AV22" s="43"/>
      <c r="AW22" s="43"/>
      <c r="AX22" s="46"/>
      <c r="AY22" s="46"/>
      <c r="AZ22" s="46"/>
      <c r="BA22" s="46"/>
      <c r="BB22" s="46"/>
      <c r="BC22" s="46"/>
      <c r="BD22" s="46"/>
      <c r="BE22" s="46"/>
      <c r="BF22" s="47"/>
      <c r="BG22" s="35">
        <f t="shared" si="1"/>
        <v>0</v>
      </c>
      <c r="BH22" s="79"/>
    </row>
    <row r="23" spans="1:60" ht="13.8" thickBot="1" x14ac:dyDescent="0.3">
      <c r="A23" s="76"/>
      <c r="B23" s="50"/>
      <c r="C23" s="50"/>
      <c r="D23" s="50"/>
      <c r="E23" s="50"/>
      <c r="F23" s="50"/>
      <c r="G23" s="50"/>
      <c r="H23" s="50"/>
      <c r="I23" s="50"/>
      <c r="J23" s="50"/>
      <c r="K23" s="50"/>
      <c r="L23" s="50"/>
      <c r="M23" s="265" t="s">
        <v>182</v>
      </c>
      <c r="N23" s="266"/>
      <c r="O23" s="271">
        <f>SUMIF($H$4:$H$22,"Pagrindinis",R4:R22)</f>
        <v>0</v>
      </c>
      <c r="P23" s="272"/>
      <c r="Q23" s="272"/>
      <c r="R23" s="273"/>
      <c r="S23" s="271">
        <f>SUMIF($H$4:$H$22,"Pagrindinis",V4:V22)</f>
        <v>0</v>
      </c>
      <c r="T23" s="272"/>
      <c r="U23" s="272"/>
      <c r="V23" s="273"/>
      <c r="W23" s="271">
        <f>SUMIF($H$4:$H$22,"Pagrindinis",Z4:Z22)</f>
        <v>0</v>
      </c>
      <c r="X23" s="272"/>
      <c r="Y23" s="272"/>
      <c r="Z23" s="273"/>
      <c r="AA23" s="271">
        <f>SUMIF($H$4:$H$22,"Pagrindinis",AD4:AD22)</f>
        <v>0</v>
      </c>
      <c r="AB23" s="272"/>
      <c r="AC23" s="272"/>
      <c r="AD23" s="273"/>
      <c r="AE23" s="271">
        <f>SUMIF($H$4:$H$22,"Pagrindinis",AH4:AH22)</f>
        <v>0</v>
      </c>
      <c r="AF23" s="272"/>
      <c r="AG23" s="272"/>
      <c r="AH23" s="273"/>
      <c r="AI23" s="271">
        <f>SUMIF($H$4:$H$22,"Pagrindinis",AL4:AL22)</f>
        <v>0</v>
      </c>
      <c r="AJ23" s="272"/>
      <c r="AK23" s="272"/>
      <c r="AL23" s="273"/>
      <c r="AM23" s="271">
        <f>SUMIF($H$4:$H$22,"Pagrindinis",AP4:AP22)</f>
        <v>0</v>
      </c>
      <c r="AN23" s="272"/>
      <c r="AO23" s="272"/>
      <c r="AP23" s="273"/>
      <c r="AQ23" s="271">
        <f>SUMIF($H$4:$H$22,"Pagrindinis",AT4:AT22)</f>
        <v>0</v>
      </c>
      <c r="AR23" s="272"/>
      <c r="AS23" s="272"/>
      <c r="AT23" s="273"/>
      <c r="AU23" s="50"/>
      <c r="AV23" s="265" t="s">
        <v>182</v>
      </c>
      <c r="AW23" s="266"/>
      <c r="AX23" s="51">
        <f t="shared" ref="AX23:BE23" si="6">SUMIF($H$4:$H$22,"Pagrindinis",AX4:AX22)</f>
        <v>0</v>
      </c>
      <c r="AY23" s="51">
        <f t="shared" si="6"/>
        <v>0</v>
      </c>
      <c r="AZ23" s="51">
        <f t="shared" si="6"/>
        <v>0</v>
      </c>
      <c r="BA23" s="51">
        <f t="shared" si="6"/>
        <v>0</v>
      </c>
      <c r="BB23" s="51">
        <f t="shared" si="6"/>
        <v>0</v>
      </c>
      <c r="BC23" s="51">
        <f t="shared" si="6"/>
        <v>0</v>
      </c>
      <c r="BD23" s="51">
        <f t="shared" si="6"/>
        <v>0</v>
      </c>
      <c r="BE23" s="51">
        <f t="shared" si="6"/>
        <v>0</v>
      </c>
      <c r="BF23" s="52"/>
      <c r="BG23" s="36">
        <f>SUMIF($H$4:$H$22,"Pagrindinis",BG4:BG22)</f>
        <v>0</v>
      </c>
      <c r="BH23" s="77"/>
    </row>
    <row r="24" spans="1:60" s="19" customFormat="1" hidden="1" x14ac:dyDescent="0.3">
      <c r="A24" s="17"/>
      <c r="B24" s="18"/>
      <c r="C24" s="18"/>
      <c r="D24" s="18"/>
      <c r="E24" s="18"/>
      <c r="G24" s="20"/>
      <c r="H24" s="20"/>
      <c r="I24" s="20"/>
      <c r="J24" s="17"/>
      <c r="K24" s="17"/>
      <c r="L24" s="21"/>
      <c r="M24" s="17"/>
      <c r="O24" s="22"/>
      <c r="P24" s="22"/>
      <c r="Q24" s="22"/>
      <c r="R24" s="23"/>
      <c r="S24" s="22"/>
      <c r="T24" s="22"/>
      <c r="U24" s="22"/>
      <c r="V24" s="24"/>
      <c r="W24" s="22"/>
      <c r="X24" s="22"/>
      <c r="Y24" s="22"/>
      <c r="Z24" s="24"/>
      <c r="AA24" s="18"/>
      <c r="AB24" s="18"/>
      <c r="AC24" s="18"/>
      <c r="AD24" s="25"/>
      <c r="AE24" s="18"/>
      <c r="AF24" s="18"/>
      <c r="AG24" s="18"/>
      <c r="AH24" s="25"/>
      <c r="AI24" s="25"/>
      <c r="AJ24" s="25"/>
      <c r="AK24" s="25"/>
      <c r="AL24" s="25"/>
      <c r="AM24" s="25"/>
      <c r="AN24" s="25"/>
      <c r="AO24" s="25"/>
      <c r="AP24" s="25"/>
      <c r="AQ24" s="25"/>
      <c r="AR24" s="25"/>
      <c r="AS24" s="25"/>
      <c r="AT24" s="25"/>
      <c r="AU24" s="177"/>
      <c r="AV24" s="178"/>
      <c r="AW24" s="179"/>
      <c r="AX24" s="180"/>
      <c r="AY24" s="181"/>
      <c r="AZ24" s="181"/>
      <c r="BA24" s="182"/>
      <c r="BB24" s="182"/>
      <c r="BC24" s="182"/>
      <c r="BD24" s="182"/>
      <c r="BE24" s="182"/>
      <c r="BF24" s="179"/>
    </row>
    <row r="25" spans="1:60" s="19" customFormat="1" hidden="1" x14ac:dyDescent="0.3">
      <c r="A25" s="17"/>
      <c r="B25" s="18"/>
      <c r="C25" s="18"/>
      <c r="D25" s="18"/>
      <c r="E25" s="18"/>
      <c r="G25" s="20"/>
      <c r="H25" s="20"/>
      <c r="I25" s="20"/>
      <c r="J25" s="17"/>
      <c r="K25" s="17"/>
      <c r="L25" s="21"/>
      <c r="M25" s="17"/>
      <c r="O25" s="22"/>
      <c r="P25" s="22"/>
      <c r="Q25" s="22"/>
      <c r="R25" s="23"/>
      <c r="S25" s="22"/>
      <c r="T25" s="22"/>
      <c r="U25" s="22"/>
      <c r="V25" s="24"/>
      <c r="W25" s="22"/>
      <c r="X25" s="22"/>
      <c r="Y25" s="22"/>
      <c r="Z25" s="24"/>
      <c r="AA25" s="18"/>
      <c r="AB25" s="18"/>
      <c r="AC25" s="18"/>
      <c r="AD25" s="25"/>
      <c r="AE25" s="18"/>
      <c r="AF25" s="18"/>
      <c r="AG25" s="18"/>
      <c r="AH25" s="25"/>
      <c r="AI25" s="25"/>
      <c r="AJ25" s="25"/>
      <c r="AK25" s="25"/>
      <c r="AL25" s="25"/>
      <c r="AM25" s="25"/>
      <c r="AN25" s="25"/>
      <c r="AO25" s="25"/>
      <c r="AP25" s="25"/>
      <c r="AQ25" s="25"/>
      <c r="AR25" s="25"/>
      <c r="AS25" s="25"/>
      <c r="AT25" s="25"/>
      <c r="AU25" s="177"/>
      <c r="AV25" s="178"/>
      <c r="AW25" s="179"/>
      <c r="AX25" s="180"/>
      <c r="AY25" s="181"/>
      <c r="AZ25" s="181"/>
      <c r="BA25" s="182"/>
      <c r="BB25" s="182"/>
      <c r="BC25" s="182"/>
      <c r="BD25" s="182"/>
      <c r="BE25" s="182"/>
      <c r="BF25" s="179"/>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77"/>
      <c r="AV26" s="178"/>
      <c r="AW26" s="179"/>
      <c r="AX26" s="180"/>
      <c r="AY26" s="181"/>
      <c r="AZ26" s="181"/>
      <c r="BA26" s="182"/>
      <c r="BB26" s="182"/>
      <c r="BC26" s="182"/>
      <c r="BD26" s="182"/>
      <c r="BE26" s="182"/>
      <c r="BF26" s="179"/>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77"/>
      <c r="AV27" s="178"/>
      <c r="AW27" s="179"/>
      <c r="AX27" s="180"/>
      <c r="AY27" s="181"/>
      <c r="AZ27" s="181"/>
      <c r="BA27" s="182"/>
      <c r="BB27" s="182"/>
      <c r="BC27" s="182"/>
      <c r="BD27" s="182"/>
      <c r="BE27" s="182"/>
      <c r="BF27" s="179"/>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77"/>
      <c r="AV28" s="178"/>
      <c r="AW28" s="179"/>
      <c r="AX28" s="180"/>
      <c r="AY28" s="181"/>
      <c r="AZ28" s="181"/>
      <c r="BA28" s="182"/>
      <c r="BB28" s="182"/>
      <c r="BC28" s="182"/>
      <c r="BD28" s="182"/>
      <c r="BE28" s="182"/>
      <c r="BF28" s="179"/>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77"/>
      <c r="AV29" s="178"/>
      <c r="AW29" s="179"/>
      <c r="AX29" s="180"/>
      <c r="AY29" s="181"/>
      <c r="AZ29" s="181"/>
      <c r="BA29" s="182"/>
      <c r="BB29" s="182"/>
      <c r="BC29" s="182"/>
      <c r="BD29" s="182"/>
      <c r="BE29" s="182"/>
      <c r="BF29" s="179"/>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77"/>
      <c r="AV30" s="178"/>
      <c r="AW30" s="179"/>
      <c r="AX30" s="180"/>
      <c r="AY30" s="181"/>
      <c r="AZ30" s="181"/>
      <c r="BA30" s="182"/>
      <c r="BB30" s="182"/>
      <c r="BC30" s="182"/>
      <c r="BD30" s="182"/>
      <c r="BE30" s="182"/>
      <c r="BF30" s="179"/>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77"/>
      <c r="AV31" s="178"/>
      <c r="AW31" s="179"/>
      <c r="AX31" s="180"/>
      <c r="AY31" s="181"/>
      <c r="AZ31" s="181"/>
      <c r="BA31" s="182"/>
      <c r="BB31" s="182"/>
      <c r="BC31" s="182"/>
      <c r="BD31" s="182"/>
      <c r="BE31" s="182"/>
      <c r="BF31" s="179"/>
    </row>
    <row r="32" spans="1:60" s="17" customFormat="1" hidden="1" x14ac:dyDescent="0.3">
      <c r="B32" s="18"/>
      <c r="C32" s="18"/>
      <c r="D32" s="18"/>
      <c r="E32" s="18"/>
      <c r="F32" s="19"/>
      <c r="G32" s="20"/>
      <c r="H32" s="20"/>
      <c r="I32" s="20"/>
      <c r="L32" s="21"/>
      <c r="N32" s="19"/>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77"/>
      <c r="AV32" s="178"/>
      <c r="AW32" s="179"/>
      <c r="AX32" s="180"/>
      <c r="AY32" s="181"/>
      <c r="AZ32" s="181"/>
      <c r="BA32" s="182"/>
      <c r="BB32" s="182"/>
      <c r="BC32" s="182"/>
      <c r="BD32" s="182"/>
      <c r="BE32" s="182"/>
      <c r="BF32" s="179"/>
      <c r="BG32" s="19"/>
    </row>
    <row r="33" spans="2:59" s="17" customFormat="1" hidden="1" x14ac:dyDescent="0.3">
      <c r="B33" s="18"/>
      <c r="C33" s="18"/>
      <c r="D33" s="18"/>
      <c r="E33" s="18"/>
      <c r="F33" s="19"/>
      <c r="G33" s="20"/>
      <c r="H33" s="20"/>
      <c r="I33" s="20"/>
      <c r="L33" s="21"/>
      <c r="N33" s="19"/>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77"/>
      <c r="AV33" s="178"/>
      <c r="AW33" s="179"/>
      <c r="AX33" s="180"/>
      <c r="AY33" s="181"/>
      <c r="AZ33" s="181"/>
      <c r="BA33" s="182"/>
      <c r="BB33" s="182"/>
      <c r="BC33" s="182"/>
      <c r="BD33" s="182"/>
      <c r="BE33" s="182"/>
      <c r="BF33" s="179"/>
      <c r="BG33" s="19"/>
    </row>
    <row r="34" spans="2: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77"/>
      <c r="AV34" s="178"/>
      <c r="AW34" s="179"/>
      <c r="AX34" s="180"/>
      <c r="AY34" s="181"/>
      <c r="AZ34" s="181"/>
      <c r="BA34" s="182"/>
      <c r="BB34" s="182"/>
      <c r="BC34" s="182"/>
      <c r="BD34" s="182"/>
      <c r="BE34" s="182"/>
      <c r="BF34" s="179"/>
      <c r="BG34" s="19"/>
    </row>
    <row r="35" spans="2: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77"/>
      <c r="AV35" s="178"/>
      <c r="AW35" s="179"/>
      <c r="AX35" s="180"/>
      <c r="AY35" s="181"/>
      <c r="AZ35" s="181"/>
      <c r="BA35" s="182"/>
      <c r="BB35" s="182"/>
      <c r="BC35" s="182"/>
      <c r="BD35" s="182"/>
      <c r="BE35" s="182"/>
      <c r="BF35" s="179"/>
      <c r="BG35" s="19"/>
    </row>
    <row r="36" spans="2: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77"/>
      <c r="AV36" s="178"/>
      <c r="AW36" s="179"/>
      <c r="AX36" s="180"/>
      <c r="AY36" s="181"/>
      <c r="AZ36" s="181"/>
      <c r="BA36" s="182"/>
      <c r="BB36" s="182"/>
      <c r="BC36" s="182"/>
      <c r="BD36" s="182"/>
      <c r="BE36" s="182"/>
      <c r="BF36" s="179"/>
      <c r="BG36" s="19"/>
    </row>
    <row r="37" spans="2: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77"/>
      <c r="AV37" s="178"/>
      <c r="AW37" s="179"/>
      <c r="AX37" s="180"/>
      <c r="AY37" s="181"/>
      <c r="AZ37" s="181"/>
      <c r="BA37" s="182"/>
      <c r="BB37" s="182"/>
      <c r="BC37" s="182"/>
      <c r="BD37" s="182"/>
      <c r="BE37" s="182"/>
      <c r="BF37" s="179"/>
      <c r="BG37" s="19"/>
    </row>
    <row r="38" spans="2: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77"/>
      <c r="AV38" s="178"/>
      <c r="AW38" s="179"/>
      <c r="AX38" s="180"/>
      <c r="AY38" s="181"/>
      <c r="AZ38" s="181"/>
      <c r="BA38" s="182"/>
      <c r="BB38" s="182"/>
      <c r="BC38" s="182"/>
      <c r="BD38" s="182"/>
      <c r="BE38" s="182"/>
      <c r="BF38" s="179"/>
      <c r="BG38" s="19"/>
    </row>
    <row r="39" spans="2: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77"/>
      <c r="AV39" s="178"/>
      <c r="AW39" s="179"/>
      <c r="AX39" s="180"/>
      <c r="AY39" s="181"/>
      <c r="AZ39" s="181"/>
      <c r="BA39" s="182"/>
      <c r="BB39" s="182"/>
      <c r="BC39" s="182"/>
      <c r="BD39" s="182"/>
      <c r="BE39" s="182"/>
      <c r="BF39" s="179"/>
      <c r="BG39" s="19"/>
    </row>
    <row r="40" spans="2: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77"/>
      <c r="AV40" s="178"/>
      <c r="AW40" s="179"/>
      <c r="AX40" s="180"/>
      <c r="AY40" s="181"/>
      <c r="AZ40" s="181"/>
      <c r="BA40" s="182"/>
      <c r="BB40" s="182"/>
      <c r="BC40" s="182"/>
      <c r="BD40" s="182"/>
      <c r="BE40" s="182"/>
      <c r="BF40" s="179"/>
      <c r="BG40" s="19"/>
    </row>
    <row r="41" spans="2: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77"/>
      <c r="AV41" s="178"/>
      <c r="AW41" s="179"/>
      <c r="AX41" s="180"/>
      <c r="AY41" s="181"/>
      <c r="AZ41" s="181"/>
      <c r="BA41" s="182"/>
      <c r="BB41" s="182"/>
      <c r="BC41" s="182"/>
      <c r="BD41" s="182"/>
      <c r="BE41" s="182"/>
      <c r="BF41" s="179"/>
      <c r="BG41" s="19"/>
    </row>
    <row r="42" spans="2: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77"/>
      <c r="AV42" s="178"/>
      <c r="AW42" s="179"/>
      <c r="AX42" s="180"/>
      <c r="AY42" s="181"/>
      <c r="AZ42" s="181"/>
      <c r="BA42" s="182"/>
      <c r="BB42" s="182"/>
      <c r="BC42" s="182"/>
      <c r="BD42" s="182"/>
      <c r="BE42" s="182"/>
      <c r="BF42" s="179"/>
      <c r="BG42" s="19"/>
    </row>
    <row r="43" spans="2: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77"/>
      <c r="AV43" s="178"/>
      <c r="AW43" s="179"/>
      <c r="AX43" s="180"/>
      <c r="AY43" s="181"/>
      <c r="AZ43" s="181"/>
      <c r="BA43" s="182"/>
      <c r="BB43" s="182"/>
      <c r="BC43" s="182"/>
      <c r="BD43" s="182"/>
      <c r="BE43" s="182"/>
      <c r="BF43" s="179"/>
      <c r="BG43" s="19"/>
    </row>
    <row r="44" spans="2: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77"/>
      <c r="AV44" s="178"/>
      <c r="AW44" s="179"/>
      <c r="AX44" s="180"/>
      <c r="AY44" s="181"/>
      <c r="AZ44" s="181"/>
      <c r="BA44" s="182"/>
      <c r="BB44" s="182"/>
      <c r="BC44" s="182"/>
      <c r="BD44" s="182"/>
      <c r="BE44" s="182"/>
      <c r="BF44" s="179"/>
      <c r="BG44" s="19"/>
    </row>
    <row r="45" spans="2: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77"/>
      <c r="AV45" s="178"/>
      <c r="AW45" s="179"/>
      <c r="AX45" s="180"/>
      <c r="AY45" s="181"/>
      <c r="AZ45" s="181"/>
      <c r="BA45" s="182"/>
      <c r="BB45" s="182"/>
      <c r="BC45" s="182"/>
      <c r="BD45" s="182"/>
      <c r="BE45" s="182"/>
      <c r="BF45" s="179"/>
      <c r="BG45" s="19"/>
    </row>
    <row r="46" spans="2: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77"/>
      <c r="AV46" s="178"/>
      <c r="AW46" s="179"/>
      <c r="AX46" s="180"/>
      <c r="AY46" s="181"/>
      <c r="AZ46" s="181"/>
      <c r="BA46" s="182"/>
      <c r="BB46" s="182"/>
      <c r="BC46" s="182"/>
      <c r="BD46" s="182"/>
      <c r="BE46" s="182"/>
      <c r="BF46" s="179"/>
      <c r="BG46" s="19"/>
    </row>
    <row r="47" spans="2: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77"/>
      <c r="AV47" s="178"/>
      <c r="AW47" s="179"/>
      <c r="AX47" s="180"/>
      <c r="AY47" s="181"/>
      <c r="AZ47" s="181"/>
      <c r="BA47" s="182"/>
      <c r="BB47" s="182"/>
      <c r="BC47" s="182"/>
      <c r="BD47" s="182"/>
      <c r="BE47" s="182"/>
      <c r="BF47" s="179"/>
      <c r="BG47" s="19"/>
    </row>
    <row r="48" spans="2: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77"/>
      <c r="AV48" s="178"/>
      <c r="AW48" s="179"/>
      <c r="AX48" s="180"/>
      <c r="AY48" s="181"/>
      <c r="AZ48" s="181"/>
      <c r="BA48" s="182"/>
      <c r="BB48" s="182"/>
      <c r="BC48" s="182"/>
      <c r="BD48" s="182"/>
      <c r="BE48" s="182"/>
      <c r="BF48" s="179"/>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77"/>
      <c r="AV49" s="178"/>
      <c r="AW49" s="179"/>
      <c r="AX49" s="180"/>
      <c r="AY49" s="181"/>
      <c r="AZ49" s="181"/>
      <c r="BA49" s="182"/>
      <c r="BB49" s="182"/>
      <c r="BC49" s="182"/>
      <c r="BD49" s="182"/>
      <c r="BE49" s="182"/>
      <c r="BF49" s="179"/>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77"/>
      <c r="AV50" s="178"/>
      <c r="AW50" s="179"/>
      <c r="AX50" s="180"/>
      <c r="AY50" s="181"/>
      <c r="AZ50" s="181"/>
      <c r="BA50" s="182"/>
      <c r="BB50" s="182"/>
      <c r="BC50" s="182"/>
      <c r="BD50" s="182"/>
      <c r="BE50" s="182"/>
      <c r="BF50" s="179"/>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77"/>
      <c r="AV51" s="178"/>
      <c r="AW51" s="179"/>
      <c r="AX51" s="180"/>
      <c r="AY51" s="181"/>
      <c r="AZ51" s="181"/>
      <c r="BA51" s="182"/>
      <c r="BB51" s="182"/>
      <c r="BC51" s="182"/>
      <c r="BD51" s="182"/>
      <c r="BE51" s="182"/>
      <c r="BF51" s="179"/>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77"/>
      <c r="AV52" s="178"/>
      <c r="AW52" s="179"/>
      <c r="AX52" s="180"/>
      <c r="AY52" s="181"/>
      <c r="AZ52" s="181"/>
      <c r="BA52" s="182"/>
      <c r="BB52" s="182"/>
      <c r="BC52" s="182"/>
      <c r="BD52" s="182"/>
      <c r="BE52" s="182"/>
      <c r="BF52" s="179"/>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77"/>
      <c r="AV53" s="178"/>
      <c r="AW53" s="179"/>
      <c r="AX53" s="180"/>
      <c r="AY53" s="181"/>
      <c r="AZ53" s="181"/>
      <c r="BA53" s="182"/>
      <c r="BB53" s="182"/>
      <c r="BC53" s="182"/>
      <c r="BD53" s="182"/>
      <c r="BE53" s="182"/>
      <c r="BF53" s="179"/>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77"/>
      <c r="AV54" s="178"/>
      <c r="AW54" s="179"/>
      <c r="AX54" s="180"/>
      <c r="AY54" s="181"/>
      <c r="AZ54" s="181"/>
      <c r="BA54" s="182"/>
      <c r="BB54" s="182"/>
      <c r="BC54" s="182"/>
      <c r="BD54" s="182"/>
      <c r="BE54" s="182"/>
      <c r="BF54" s="179"/>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77"/>
      <c r="AV55" s="178"/>
      <c r="AW55" s="179"/>
      <c r="AX55" s="180"/>
      <c r="AY55" s="181"/>
      <c r="AZ55" s="181"/>
      <c r="BA55" s="182"/>
      <c r="BB55" s="182"/>
      <c r="BC55" s="182"/>
      <c r="BD55" s="182"/>
      <c r="BE55" s="182"/>
      <c r="BF55" s="179"/>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77"/>
      <c r="AV56" s="178"/>
      <c r="AW56" s="179"/>
      <c r="AX56" s="180"/>
      <c r="AY56" s="181"/>
      <c r="AZ56" s="181"/>
      <c r="BA56" s="182"/>
      <c r="BB56" s="182"/>
      <c r="BC56" s="182"/>
      <c r="BD56" s="182"/>
      <c r="BE56" s="182"/>
      <c r="BF56" s="179"/>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77"/>
      <c r="AV57" s="178"/>
      <c r="AW57" s="179"/>
      <c r="AX57" s="180"/>
      <c r="AY57" s="181"/>
      <c r="AZ57" s="181"/>
      <c r="BA57" s="182"/>
      <c r="BB57" s="182"/>
      <c r="BC57" s="182"/>
      <c r="BD57" s="182"/>
      <c r="BE57" s="182"/>
      <c r="BF57" s="179"/>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77"/>
      <c r="AV58" s="178"/>
      <c r="AW58" s="179"/>
      <c r="AX58" s="180"/>
      <c r="AY58" s="181"/>
      <c r="AZ58" s="181"/>
      <c r="BA58" s="182"/>
      <c r="BB58" s="182"/>
      <c r="BC58" s="182"/>
      <c r="BD58" s="182"/>
      <c r="BE58" s="182"/>
      <c r="BF58" s="179"/>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77"/>
      <c r="AV59" s="178"/>
      <c r="AW59" s="179"/>
      <c r="AX59" s="180"/>
      <c r="AY59" s="181"/>
      <c r="AZ59" s="181"/>
      <c r="BA59" s="182"/>
      <c r="BB59" s="182"/>
      <c r="BC59" s="182"/>
      <c r="BD59" s="182"/>
      <c r="BE59" s="182"/>
      <c r="BF59" s="179"/>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77"/>
      <c r="AV60" s="178"/>
      <c r="AW60" s="179"/>
      <c r="AX60" s="180"/>
      <c r="AY60" s="181"/>
      <c r="AZ60" s="181"/>
      <c r="BA60" s="182"/>
      <c r="BB60" s="182"/>
      <c r="BC60" s="182"/>
      <c r="BD60" s="182"/>
      <c r="BE60" s="182"/>
      <c r="BF60" s="179"/>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77"/>
      <c r="AV61" s="178"/>
      <c r="AW61" s="179"/>
      <c r="AX61" s="180"/>
      <c r="AY61" s="181"/>
      <c r="AZ61" s="181"/>
      <c r="BA61" s="182"/>
      <c r="BB61" s="182"/>
      <c r="BC61" s="182"/>
      <c r="BD61" s="182"/>
      <c r="BE61" s="182"/>
      <c r="BF61" s="179"/>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77"/>
      <c r="AV62" s="178"/>
      <c r="AW62" s="179"/>
      <c r="AX62" s="180"/>
      <c r="AY62" s="181"/>
      <c r="AZ62" s="181"/>
      <c r="BA62" s="182"/>
      <c r="BB62" s="182"/>
      <c r="BC62" s="182"/>
      <c r="BD62" s="182"/>
      <c r="BE62" s="182"/>
      <c r="BF62" s="179"/>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77"/>
      <c r="AV63" s="178"/>
      <c r="AW63" s="179"/>
      <c r="AX63" s="180"/>
      <c r="AY63" s="181"/>
      <c r="AZ63" s="181"/>
      <c r="BA63" s="182"/>
      <c r="BB63" s="182"/>
      <c r="BC63" s="182"/>
      <c r="BD63" s="182"/>
      <c r="BE63" s="182"/>
      <c r="BF63" s="179"/>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77"/>
      <c r="AV64" s="178"/>
      <c r="AW64" s="179"/>
      <c r="AX64" s="180"/>
      <c r="AY64" s="181"/>
      <c r="AZ64" s="181"/>
      <c r="BA64" s="182"/>
      <c r="BB64" s="182"/>
      <c r="BC64" s="182"/>
      <c r="BD64" s="182"/>
      <c r="BE64" s="182"/>
      <c r="BF64" s="179"/>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77"/>
      <c r="AV65" s="178"/>
      <c r="AW65" s="179"/>
      <c r="AX65" s="180"/>
      <c r="AY65" s="181"/>
      <c r="AZ65" s="181"/>
      <c r="BA65" s="182"/>
      <c r="BB65" s="182"/>
      <c r="BC65" s="182"/>
      <c r="BD65" s="182"/>
      <c r="BE65" s="182"/>
      <c r="BF65" s="179"/>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77"/>
      <c r="AV66" s="178"/>
      <c r="AW66" s="179"/>
      <c r="AX66" s="180"/>
      <c r="AY66" s="181"/>
      <c r="AZ66" s="181"/>
      <c r="BA66" s="182"/>
      <c r="BB66" s="182"/>
      <c r="BC66" s="182"/>
      <c r="BD66" s="182"/>
      <c r="BE66" s="182"/>
      <c r="BF66" s="179"/>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77"/>
      <c r="AV67" s="178"/>
      <c r="AW67" s="179"/>
      <c r="AX67" s="180"/>
      <c r="AY67" s="181"/>
      <c r="AZ67" s="181"/>
      <c r="BA67" s="182"/>
      <c r="BB67" s="182"/>
      <c r="BC67" s="182"/>
      <c r="BD67" s="182"/>
      <c r="BE67" s="182"/>
      <c r="BF67" s="179"/>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77"/>
      <c r="AV68" s="178"/>
      <c r="AW68" s="179"/>
      <c r="AX68" s="180"/>
      <c r="AY68" s="181"/>
      <c r="AZ68" s="181"/>
      <c r="BA68" s="182"/>
      <c r="BB68" s="182"/>
      <c r="BC68" s="182"/>
      <c r="BD68" s="182"/>
      <c r="BE68" s="182"/>
      <c r="BF68" s="179"/>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77"/>
      <c r="AV69" s="178"/>
      <c r="AW69" s="179"/>
      <c r="AX69" s="180"/>
      <c r="AY69" s="181"/>
      <c r="AZ69" s="181"/>
      <c r="BA69" s="182"/>
      <c r="BB69" s="182"/>
      <c r="BC69" s="182"/>
      <c r="BD69" s="182"/>
      <c r="BE69" s="182"/>
      <c r="BF69" s="179"/>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77"/>
      <c r="AV70" s="178"/>
      <c r="AW70" s="179"/>
      <c r="AX70" s="180"/>
      <c r="AY70" s="181"/>
      <c r="AZ70" s="181"/>
      <c r="BA70" s="182"/>
      <c r="BB70" s="182"/>
      <c r="BC70" s="182"/>
      <c r="BD70" s="182"/>
      <c r="BE70" s="182"/>
      <c r="BF70" s="179"/>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77"/>
      <c r="AV71" s="178"/>
      <c r="AW71" s="179"/>
      <c r="AX71" s="180"/>
      <c r="AY71" s="181"/>
      <c r="AZ71" s="181"/>
      <c r="BA71" s="182"/>
      <c r="BB71" s="182"/>
      <c r="BC71" s="182"/>
      <c r="BD71" s="182"/>
      <c r="BE71" s="182"/>
      <c r="BF71" s="179"/>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77"/>
      <c r="AV72" s="178"/>
      <c r="AW72" s="179"/>
      <c r="AX72" s="180"/>
      <c r="AY72" s="181"/>
      <c r="AZ72" s="181"/>
      <c r="BA72" s="182"/>
      <c r="BB72" s="182"/>
      <c r="BC72" s="182"/>
      <c r="BD72" s="182"/>
      <c r="BE72" s="182"/>
      <c r="BF72" s="179"/>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77"/>
      <c r="AV73" s="178"/>
      <c r="AW73" s="179"/>
      <c r="AX73" s="180"/>
      <c r="AY73" s="181"/>
      <c r="AZ73" s="181"/>
      <c r="BA73" s="182"/>
      <c r="BB73" s="182"/>
      <c r="BC73" s="182"/>
      <c r="BD73" s="182"/>
      <c r="BE73" s="182"/>
      <c r="BF73" s="179"/>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77"/>
      <c r="AV74" s="178"/>
      <c r="AW74" s="179"/>
      <c r="AX74" s="180"/>
      <c r="AY74" s="181"/>
      <c r="AZ74" s="181"/>
      <c r="BA74" s="182"/>
      <c r="BB74" s="182"/>
      <c r="BC74" s="182"/>
      <c r="BD74" s="182"/>
      <c r="BE74" s="182"/>
      <c r="BF74" s="179"/>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77"/>
      <c r="AV75" s="178"/>
      <c r="AW75" s="179"/>
      <c r="AX75" s="180"/>
      <c r="AY75" s="181"/>
      <c r="AZ75" s="181"/>
      <c r="BA75" s="182"/>
      <c r="BB75" s="182"/>
      <c r="BC75" s="182"/>
      <c r="BD75" s="182"/>
      <c r="BE75" s="182"/>
      <c r="BF75" s="179"/>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77"/>
      <c r="AV76" s="178"/>
      <c r="AW76" s="179"/>
      <c r="AX76" s="180"/>
      <c r="AY76" s="181"/>
      <c r="AZ76" s="181"/>
      <c r="BA76" s="182"/>
      <c r="BB76" s="182"/>
      <c r="BC76" s="182"/>
      <c r="BD76" s="182"/>
      <c r="BE76" s="182"/>
      <c r="BF76" s="179"/>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77"/>
      <c r="AV77" s="178"/>
      <c r="AW77" s="179"/>
      <c r="AX77" s="180"/>
      <c r="AY77" s="181"/>
      <c r="AZ77" s="181"/>
      <c r="BA77" s="182"/>
      <c r="BB77" s="182"/>
      <c r="BC77" s="182"/>
      <c r="BD77" s="182"/>
      <c r="BE77" s="182"/>
      <c r="BF77" s="179"/>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77"/>
      <c r="AV78" s="178"/>
      <c r="AW78" s="179"/>
      <c r="AX78" s="180"/>
      <c r="AY78" s="181"/>
      <c r="AZ78" s="181"/>
      <c r="BA78" s="182"/>
      <c r="BB78" s="182"/>
      <c r="BC78" s="182"/>
      <c r="BD78" s="182"/>
      <c r="BE78" s="182"/>
      <c r="BF78" s="179"/>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77"/>
      <c r="AV79" s="178"/>
      <c r="AW79" s="179"/>
      <c r="AX79" s="180"/>
      <c r="AY79" s="181"/>
      <c r="AZ79" s="181"/>
      <c r="BA79" s="182"/>
      <c r="BB79" s="182"/>
      <c r="BC79" s="182"/>
      <c r="BD79" s="182"/>
      <c r="BE79" s="182"/>
      <c r="BF79" s="179"/>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77"/>
      <c r="AV80" s="178"/>
      <c r="AW80" s="179"/>
      <c r="AX80" s="180"/>
      <c r="AY80" s="181"/>
      <c r="AZ80" s="181"/>
      <c r="BA80" s="182"/>
      <c r="BB80" s="182"/>
      <c r="BC80" s="182"/>
      <c r="BD80" s="182"/>
      <c r="BE80" s="182"/>
      <c r="BF80" s="179"/>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77"/>
      <c r="AV81" s="178"/>
      <c r="AW81" s="179"/>
      <c r="AX81" s="180"/>
      <c r="AY81" s="181"/>
      <c r="AZ81" s="181"/>
      <c r="BA81" s="182"/>
      <c r="BB81" s="182"/>
      <c r="BC81" s="182"/>
      <c r="BD81" s="182"/>
      <c r="BE81" s="182"/>
      <c r="BF81" s="179"/>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77"/>
      <c r="AV82" s="178"/>
      <c r="AW82" s="179"/>
      <c r="AX82" s="180"/>
      <c r="AY82" s="181"/>
      <c r="AZ82" s="181"/>
      <c r="BA82" s="182"/>
      <c r="BB82" s="182"/>
      <c r="BC82" s="182"/>
      <c r="BD82" s="182"/>
      <c r="BE82" s="182"/>
      <c r="BF82" s="179"/>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77"/>
      <c r="AV83" s="178"/>
      <c r="AW83" s="179"/>
      <c r="AX83" s="180"/>
      <c r="AY83" s="181"/>
      <c r="AZ83" s="181"/>
      <c r="BA83" s="182"/>
      <c r="BB83" s="182"/>
      <c r="BC83" s="182"/>
      <c r="BD83" s="182"/>
      <c r="BE83" s="182"/>
      <c r="BF83" s="179"/>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77"/>
      <c r="AV84" s="178"/>
      <c r="AW84" s="179"/>
      <c r="AX84" s="180"/>
      <c r="AY84" s="181"/>
      <c r="AZ84" s="181"/>
      <c r="BA84" s="182"/>
      <c r="BB84" s="182"/>
      <c r="BC84" s="182"/>
      <c r="BD84" s="182"/>
      <c r="BE84" s="182"/>
      <c r="BF84" s="179"/>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77"/>
      <c r="AV85" s="178"/>
      <c r="AW85" s="179"/>
      <c r="AX85" s="180"/>
      <c r="AY85" s="181"/>
      <c r="AZ85" s="181"/>
      <c r="BA85" s="182"/>
      <c r="BB85" s="182"/>
      <c r="BC85" s="182"/>
      <c r="BD85" s="182"/>
      <c r="BE85" s="182"/>
      <c r="BF85" s="179"/>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77"/>
      <c r="AV86" s="178"/>
      <c r="AW86" s="179"/>
      <c r="AX86" s="180"/>
      <c r="AY86" s="181"/>
      <c r="AZ86" s="181"/>
      <c r="BA86" s="182"/>
      <c r="BB86" s="182"/>
      <c r="BC86" s="182"/>
      <c r="BD86" s="182"/>
      <c r="BE86" s="182"/>
      <c r="BF86" s="179"/>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77"/>
      <c r="AV87" s="178"/>
      <c r="AW87" s="179"/>
      <c r="AX87" s="180"/>
      <c r="AY87" s="181"/>
      <c r="AZ87" s="181"/>
      <c r="BA87" s="182"/>
      <c r="BB87" s="182"/>
      <c r="BC87" s="182"/>
      <c r="BD87" s="182"/>
      <c r="BE87" s="182"/>
      <c r="BF87" s="179"/>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77"/>
      <c r="AV88" s="178"/>
      <c r="AW88" s="179"/>
      <c r="AX88" s="180"/>
      <c r="AY88" s="181"/>
      <c r="AZ88" s="181"/>
      <c r="BA88" s="182"/>
      <c r="BB88" s="182"/>
      <c r="BC88" s="182"/>
      <c r="BD88" s="182"/>
      <c r="BE88" s="182"/>
      <c r="BF88" s="179"/>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77"/>
      <c r="AV89" s="178"/>
      <c r="AW89" s="179"/>
      <c r="AX89" s="180"/>
      <c r="AY89" s="181"/>
      <c r="AZ89" s="181"/>
      <c r="BA89" s="182"/>
      <c r="BB89" s="182"/>
      <c r="BC89" s="182"/>
      <c r="BD89" s="182"/>
      <c r="BE89" s="182"/>
      <c r="BF89" s="179"/>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77"/>
      <c r="AV90" s="178"/>
      <c r="AW90" s="179"/>
      <c r="AX90" s="180"/>
      <c r="AY90" s="181"/>
      <c r="AZ90" s="181"/>
      <c r="BA90" s="182"/>
      <c r="BB90" s="182"/>
      <c r="BC90" s="182"/>
      <c r="BD90" s="182"/>
      <c r="BE90" s="182"/>
      <c r="BF90" s="179"/>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77"/>
      <c r="AV91" s="178"/>
      <c r="AW91" s="179"/>
      <c r="AX91" s="180"/>
      <c r="AY91" s="181"/>
      <c r="AZ91" s="181"/>
      <c r="BA91" s="182"/>
      <c r="BB91" s="182"/>
      <c r="BC91" s="182"/>
      <c r="BD91" s="182"/>
      <c r="BE91" s="182"/>
      <c r="BF91" s="179"/>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77"/>
      <c r="AV92" s="178"/>
      <c r="AW92" s="179"/>
      <c r="AX92" s="180"/>
      <c r="AY92" s="181"/>
      <c r="AZ92" s="181"/>
      <c r="BA92" s="182"/>
      <c r="BB92" s="182"/>
      <c r="BC92" s="182"/>
      <c r="BD92" s="182"/>
      <c r="BE92" s="182"/>
      <c r="BF92" s="179"/>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77"/>
      <c r="AV93" s="178"/>
      <c r="AW93" s="179"/>
      <c r="AX93" s="180"/>
      <c r="AY93" s="181"/>
      <c r="AZ93" s="181"/>
      <c r="BA93" s="182"/>
      <c r="BB93" s="182"/>
      <c r="BC93" s="182"/>
      <c r="BD93" s="182"/>
      <c r="BE93" s="182"/>
      <c r="BF93" s="179"/>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77"/>
      <c r="AV94" s="178"/>
      <c r="AW94" s="179"/>
      <c r="AX94" s="180"/>
      <c r="AY94" s="181"/>
      <c r="AZ94" s="181"/>
      <c r="BA94" s="182"/>
      <c r="BB94" s="182"/>
      <c r="BC94" s="182"/>
      <c r="BD94" s="182"/>
      <c r="BE94" s="182"/>
      <c r="BF94" s="179"/>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77"/>
      <c r="AV95" s="178"/>
      <c r="AW95" s="179"/>
      <c r="AX95" s="180"/>
      <c r="AY95" s="181"/>
      <c r="AZ95" s="181"/>
      <c r="BA95" s="182"/>
      <c r="BB95" s="182"/>
      <c r="BC95" s="182"/>
      <c r="BD95" s="182"/>
      <c r="BE95" s="182"/>
      <c r="BF95" s="179"/>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77"/>
      <c r="AV96" s="178"/>
      <c r="AW96" s="179"/>
      <c r="AX96" s="180"/>
      <c r="AY96" s="181"/>
      <c r="AZ96" s="181"/>
      <c r="BA96" s="182"/>
      <c r="BB96" s="182"/>
      <c r="BC96" s="182"/>
      <c r="BD96" s="182"/>
      <c r="BE96" s="182"/>
      <c r="BF96" s="179"/>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77"/>
      <c r="AV97" s="178"/>
      <c r="AW97" s="179"/>
      <c r="AX97" s="180"/>
      <c r="AY97" s="181"/>
      <c r="AZ97" s="181"/>
      <c r="BA97" s="182"/>
      <c r="BB97" s="182"/>
      <c r="BC97" s="182"/>
      <c r="BD97" s="182"/>
      <c r="BE97" s="182"/>
      <c r="BF97" s="179"/>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77"/>
      <c r="AV98" s="178"/>
      <c r="AW98" s="179"/>
      <c r="AX98" s="180"/>
      <c r="AY98" s="181"/>
      <c r="AZ98" s="181"/>
      <c r="BA98" s="182"/>
      <c r="BB98" s="182"/>
      <c r="BC98" s="182"/>
      <c r="BD98" s="182"/>
      <c r="BE98" s="182"/>
      <c r="BF98" s="179"/>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77"/>
      <c r="AV99" s="178"/>
      <c r="AW99" s="179"/>
      <c r="AX99" s="180"/>
      <c r="AY99" s="181"/>
      <c r="AZ99" s="181"/>
      <c r="BA99" s="182"/>
      <c r="BB99" s="182"/>
      <c r="BC99" s="182"/>
      <c r="BD99" s="182"/>
      <c r="BE99" s="182"/>
      <c r="BF99" s="179"/>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77"/>
      <c r="AV100" s="178"/>
      <c r="AW100" s="179"/>
      <c r="AX100" s="180"/>
      <c r="AY100" s="181"/>
      <c r="AZ100" s="181"/>
      <c r="BA100" s="182"/>
      <c r="BB100" s="182"/>
      <c r="BC100" s="182"/>
      <c r="BD100" s="182"/>
      <c r="BE100" s="182"/>
      <c r="BF100" s="179"/>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77"/>
      <c r="AV101" s="178"/>
      <c r="AW101" s="179"/>
      <c r="AX101" s="180"/>
      <c r="AY101" s="181"/>
      <c r="AZ101" s="181"/>
      <c r="BA101" s="182"/>
      <c r="BB101" s="182"/>
      <c r="BC101" s="182"/>
      <c r="BD101" s="182"/>
      <c r="BE101" s="182"/>
      <c r="BF101" s="179"/>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77"/>
      <c r="AV102" s="178"/>
      <c r="AW102" s="179"/>
      <c r="AX102" s="180"/>
      <c r="AY102" s="181"/>
      <c r="AZ102" s="181"/>
      <c r="BA102" s="182"/>
      <c r="BB102" s="182"/>
      <c r="BC102" s="182"/>
      <c r="BD102" s="182"/>
      <c r="BE102" s="182"/>
      <c r="BF102" s="179"/>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77"/>
      <c r="AV103" s="178"/>
      <c r="AW103" s="179"/>
      <c r="AX103" s="180"/>
      <c r="AY103" s="181"/>
      <c r="AZ103" s="181"/>
      <c r="BA103" s="182"/>
      <c r="BB103" s="182"/>
      <c r="BC103" s="182"/>
      <c r="BD103" s="182"/>
      <c r="BE103" s="182"/>
      <c r="BF103" s="179"/>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77"/>
      <c r="AV104" s="178"/>
      <c r="AW104" s="179"/>
      <c r="AX104" s="180"/>
      <c r="AY104" s="181"/>
      <c r="AZ104" s="181"/>
      <c r="BA104" s="182"/>
      <c r="BB104" s="182"/>
      <c r="BC104" s="182"/>
      <c r="BD104" s="182"/>
      <c r="BE104" s="182"/>
      <c r="BF104" s="179"/>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77"/>
      <c r="AV105" s="178"/>
      <c r="AW105" s="179"/>
      <c r="AX105" s="180"/>
      <c r="AY105" s="181"/>
      <c r="AZ105" s="181"/>
      <c r="BA105" s="182"/>
      <c r="BB105" s="182"/>
      <c r="BC105" s="182"/>
      <c r="BD105" s="182"/>
      <c r="BE105" s="182"/>
      <c r="BF105" s="179"/>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77"/>
      <c r="AV106" s="178"/>
      <c r="AW106" s="179"/>
      <c r="AX106" s="180"/>
      <c r="AY106" s="181"/>
      <c r="AZ106" s="181"/>
      <c r="BA106" s="182"/>
      <c r="BB106" s="182"/>
      <c r="BC106" s="182"/>
      <c r="BD106" s="182"/>
      <c r="BE106" s="182"/>
      <c r="BF106" s="179"/>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77"/>
      <c r="AV107" s="178"/>
      <c r="AW107" s="179"/>
      <c r="AX107" s="180"/>
      <c r="AY107" s="181"/>
      <c r="AZ107" s="181"/>
      <c r="BA107" s="182"/>
      <c r="BB107" s="182"/>
      <c r="BC107" s="182"/>
      <c r="BD107" s="182"/>
      <c r="BE107" s="182"/>
      <c r="BF107" s="179"/>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77"/>
      <c r="AV108" s="178"/>
      <c r="AW108" s="179"/>
      <c r="AX108" s="180"/>
      <c r="AY108" s="181"/>
      <c r="AZ108" s="181"/>
      <c r="BA108" s="182"/>
      <c r="BB108" s="182"/>
      <c r="BC108" s="182"/>
      <c r="BD108" s="182"/>
      <c r="BE108" s="182"/>
      <c r="BF108" s="179"/>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77"/>
      <c r="AV109" s="178"/>
      <c r="AW109" s="179"/>
      <c r="AX109" s="180"/>
      <c r="AY109" s="181"/>
      <c r="AZ109" s="181"/>
      <c r="BA109" s="182"/>
      <c r="BB109" s="182"/>
      <c r="BC109" s="182"/>
      <c r="BD109" s="182"/>
      <c r="BE109" s="182"/>
      <c r="BF109" s="179"/>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77"/>
      <c r="AV110" s="178"/>
      <c r="AW110" s="179"/>
      <c r="AX110" s="180"/>
      <c r="AY110" s="181"/>
      <c r="AZ110" s="181"/>
      <c r="BA110" s="182"/>
      <c r="BB110" s="182"/>
      <c r="BC110" s="182"/>
      <c r="BD110" s="182"/>
      <c r="BE110" s="182"/>
      <c r="BF110" s="179"/>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77"/>
      <c r="AV111" s="178"/>
      <c r="AW111" s="179"/>
      <c r="AX111" s="180"/>
      <c r="AY111" s="181"/>
      <c r="AZ111" s="181"/>
      <c r="BA111" s="182"/>
      <c r="BB111" s="182"/>
      <c r="BC111" s="182"/>
      <c r="BD111" s="182"/>
      <c r="BE111" s="182"/>
      <c r="BF111" s="179"/>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77"/>
      <c r="AV112" s="178"/>
      <c r="AW112" s="179"/>
      <c r="AX112" s="180"/>
      <c r="AY112" s="181"/>
      <c r="AZ112" s="181"/>
      <c r="BA112" s="182"/>
      <c r="BB112" s="182"/>
      <c r="BC112" s="182"/>
      <c r="BD112" s="182"/>
      <c r="BE112" s="182"/>
      <c r="BF112" s="179"/>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77"/>
      <c r="AV113" s="178"/>
      <c r="AW113" s="179"/>
      <c r="AX113" s="180"/>
      <c r="AY113" s="181"/>
      <c r="AZ113" s="181"/>
      <c r="BA113" s="182"/>
      <c r="BB113" s="182"/>
      <c r="BC113" s="182"/>
      <c r="BD113" s="182"/>
      <c r="BE113" s="182"/>
      <c r="BF113" s="179"/>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77"/>
      <c r="AV114" s="178"/>
      <c r="AW114" s="179"/>
      <c r="AX114" s="180"/>
      <c r="AY114" s="181"/>
      <c r="AZ114" s="181"/>
      <c r="BA114" s="182"/>
      <c r="BB114" s="182"/>
      <c r="BC114" s="182"/>
      <c r="BD114" s="182"/>
      <c r="BE114" s="182"/>
      <c r="BF114" s="179"/>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77"/>
      <c r="AV115" s="178"/>
      <c r="AW115" s="179"/>
      <c r="AX115" s="180"/>
      <c r="AY115" s="181"/>
      <c r="AZ115" s="181"/>
      <c r="BA115" s="182"/>
      <c r="BB115" s="182"/>
      <c r="BC115" s="182"/>
      <c r="BD115" s="182"/>
      <c r="BE115" s="182"/>
      <c r="BF115" s="179"/>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77"/>
      <c r="AV116" s="178"/>
      <c r="AW116" s="179"/>
      <c r="AX116" s="180"/>
      <c r="AY116" s="181"/>
      <c r="AZ116" s="181"/>
      <c r="BA116" s="182"/>
      <c r="BB116" s="182"/>
      <c r="BC116" s="182"/>
      <c r="BD116" s="182"/>
      <c r="BE116" s="182"/>
      <c r="BF116" s="179"/>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77"/>
      <c r="AV117" s="178"/>
      <c r="AW117" s="179"/>
      <c r="AX117" s="180"/>
      <c r="AY117" s="181"/>
      <c r="AZ117" s="181"/>
      <c r="BA117" s="182"/>
      <c r="BB117" s="182"/>
      <c r="BC117" s="182"/>
      <c r="BD117" s="182"/>
      <c r="BE117" s="182"/>
      <c r="BF117" s="179"/>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77"/>
      <c r="AV118" s="178"/>
      <c r="AW118" s="179"/>
      <c r="AX118" s="180"/>
      <c r="AY118" s="181"/>
      <c r="AZ118" s="181"/>
      <c r="BA118" s="182"/>
      <c r="BB118" s="182"/>
      <c r="BC118" s="182"/>
      <c r="BD118" s="182"/>
      <c r="BE118" s="182"/>
      <c r="BF118" s="179"/>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77"/>
      <c r="AV119" s="178"/>
      <c r="AW119" s="179"/>
      <c r="AX119" s="180"/>
      <c r="AY119" s="181"/>
      <c r="AZ119" s="181"/>
      <c r="BA119" s="182"/>
      <c r="BB119" s="182"/>
      <c r="BC119" s="182"/>
      <c r="BD119" s="182"/>
      <c r="BE119" s="182"/>
      <c r="BF119" s="179"/>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77"/>
      <c r="AV120" s="178"/>
      <c r="AW120" s="179"/>
      <c r="AX120" s="180"/>
      <c r="AY120" s="181"/>
      <c r="AZ120" s="181"/>
      <c r="BA120" s="182"/>
      <c r="BB120" s="182"/>
      <c r="BC120" s="182"/>
      <c r="BD120" s="182"/>
      <c r="BE120" s="182"/>
      <c r="BF120" s="179"/>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77"/>
      <c r="AV121" s="178"/>
      <c r="AW121" s="179"/>
      <c r="AX121" s="180"/>
      <c r="AY121" s="181"/>
      <c r="AZ121" s="181"/>
      <c r="BA121" s="182"/>
      <c r="BB121" s="182"/>
      <c r="BC121" s="182"/>
      <c r="BD121" s="182"/>
      <c r="BE121" s="182"/>
      <c r="BF121" s="179"/>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77"/>
      <c r="AV122" s="178"/>
      <c r="AW122" s="179"/>
      <c r="AX122" s="180"/>
      <c r="AY122" s="181"/>
      <c r="AZ122" s="181"/>
      <c r="BA122" s="182"/>
      <c r="BB122" s="182"/>
      <c r="BC122" s="182"/>
      <c r="BD122" s="182"/>
      <c r="BE122" s="182"/>
      <c r="BF122" s="179"/>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77"/>
      <c r="AV123" s="178"/>
      <c r="AW123" s="179"/>
      <c r="AX123" s="180"/>
      <c r="AY123" s="181"/>
      <c r="AZ123" s="181"/>
      <c r="BA123" s="182"/>
      <c r="BB123" s="182"/>
      <c r="BC123" s="182"/>
      <c r="BD123" s="182"/>
      <c r="BE123" s="182"/>
      <c r="BF123" s="179"/>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77"/>
      <c r="AV124" s="178"/>
      <c r="AW124" s="179"/>
      <c r="AX124" s="180"/>
      <c r="AY124" s="181"/>
      <c r="AZ124" s="181"/>
      <c r="BA124" s="182"/>
      <c r="BB124" s="182"/>
      <c r="BC124" s="182"/>
      <c r="BD124" s="182"/>
      <c r="BE124" s="182"/>
      <c r="BF124" s="179"/>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77"/>
      <c r="AV125" s="178"/>
      <c r="AW125" s="179"/>
      <c r="AX125" s="180"/>
      <c r="AY125" s="181"/>
      <c r="AZ125" s="181"/>
      <c r="BA125" s="182"/>
      <c r="BB125" s="182"/>
      <c r="BC125" s="182"/>
      <c r="BD125" s="182"/>
      <c r="BE125" s="182"/>
      <c r="BF125" s="179"/>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77"/>
      <c r="AV126" s="178"/>
      <c r="AW126" s="179"/>
      <c r="AX126" s="180"/>
      <c r="AY126" s="181"/>
      <c r="AZ126" s="181"/>
      <c r="BA126" s="182"/>
      <c r="BB126" s="182"/>
      <c r="BC126" s="182"/>
      <c r="BD126" s="182"/>
      <c r="BE126" s="182"/>
      <c r="BF126" s="179"/>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77"/>
      <c r="AV127" s="178"/>
      <c r="AW127" s="179"/>
      <c r="AX127" s="180"/>
      <c r="AY127" s="181"/>
      <c r="AZ127" s="181"/>
      <c r="BA127" s="182"/>
      <c r="BB127" s="182"/>
      <c r="BC127" s="182"/>
      <c r="BD127" s="182"/>
      <c r="BE127" s="182"/>
      <c r="BF127" s="179"/>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77"/>
      <c r="AV128" s="178"/>
      <c r="AW128" s="179"/>
      <c r="AX128" s="180"/>
      <c r="AY128" s="181"/>
      <c r="AZ128" s="181"/>
      <c r="BA128" s="182"/>
      <c r="BB128" s="182"/>
      <c r="BC128" s="182"/>
      <c r="BD128" s="182"/>
      <c r="BE128" s="182"/>
      <c r="BF128" s="179"/>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77"/>
      <c r="AV129" s="178"/>
      <c r="AW129" s="179"/>
      <c r="AX129" s="180"/>
      <c r="AY129" s="181"/>
      <c r="AZ129" s="181"/>
      <c r="BA129" s="182"/>
      <c r="BB129" s="182"/>
      <c r="BC129" s="182"/>
      <c r="BD129" s="182"/>
      <c r="BE129" s="182"/>
      <c r="BF129" s="179"/>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77"/>
      <c r="AV130" s="178"/>
      <c r="AW130" s="179"/>
      <c r="AX130" s="180"/>
      <c r="AY130" s="181"/>
      <c r="AZ130" s="181"/>
      <c r="BA130" s="182"/>
      <c r="BB130" s="182"/>
      <c r="BC130" s="182"/>
      <c r="BD130" s="182"/>
      <c r="BE130" s="182"/>
      <c r="BF130" s="179"/>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77"/>
      <c r="AV131" s="178"/>
      <c r="AW131" s="179"/>
      <c r="AX131" s="180"/>
      <c r="AY131" s="181"/>
      <c r="AZ131" s="181"/>
      <c r="BA131" s="182"/>
      <c r="BB131" s="182"/>
      <c r="BC131" s="182"/>
      <c r="BD131" s="182"/>
      <c r="BE131" s="182"/>
      <c r="BF131" s="179"/>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77"/>
      <c r="AV132" s="178"/>
      <c r="AW132" s="179"/>
      <c r="AX132" s="180"/>
      <c r="AY132" s="181"/>
      <c r="AZ132" s="181"/>
      <c r="BA132" s="182"/>
      <c r="BB132" s="182"/>
      <c r="BC132" s="182"/>
      <c r="BD132" s="182"/>
      <c r="BE132" s="182"/>
      <c r="BF132" s="179"/>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77"/>
      <c r="AV133" s="178"/>
      <c r="AW133" s="179"/>
      <c r="AX133" s="180"/>
      <c r="AY133" s="181"/>
      <c r="AZ133" s="181"/>
      <c r="BA133" s="182"/>
      <c r="BB133" s="182"/>
      <c r="BC133" s="182"/>
      <c r="BD133" s="182"/>
      <c r="BE133" s="182"/>
      <c r="BF133" s="179"/>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77"/>
      <c r="AV134" s="178"/>
      <c r="AW134" s="179"/>
      <c r="AX134" s="180"/>
      <c r="AY134" s="181"/>
      <c r="AZ134" s="181"/>
      <c r="BA134" s="182"/>
      <c r="BB134" s="182"/>
      <c r="BC134" s="182"/>
      <c r="BD134" s="182"/>
      <c r="BE134" s="182"/>
      <c r="BF134" s="179"/>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77"/>
      <c r="AV135" s="178"/>
      <c r="AW135" s="179"/>
      <c r="AX135" s="180"/>
      <c r="AY135" s="181"/>
      <c r="AZ135" s="181"/>
      <c r="BA135" s="182"/>
      <c r="BB135" s="182"/>
      <c r="BC135" s="182"/>
      <c r="BD135" s="182"/>
      <c r="BE135" s="182"/>
      <c r="BF135" s="179"/>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77"/>
      <c r="AV136" s="178"/>
      <c r="AW136" s="179"/>
      <c r="AX136" s="180"/>
      <c r="AY136" s="181"/>
      <c r="AZ136" s="181"/>
      <c r="BA136" s="182"/>
      <c r="BB136" s="182"/>
      <c r="BC136" s="182"/>
      <c r="BD136" s="182"/>
      <c r="BE136" s="182"/>
      <c r="BF136" s="179"/>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77"/>
      <c r="AV137" s="178"/>
      <c r="AW137" s="179"/>
      <c r="AX137" s="180"/>
      <c r="AY137" s="181"/>
      <c r="AZ137" s="181"/>
      <c r="BA137" s="182"/>
      <c r="BB137" s="182"/>
      <c r="BC137" s="182"/>
      <c r="BD137" s="182"/>
      <c r="BE137" s="182"/>
      <c r="BF137" s="179"/>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77"/>
      <c r="AV138" s="178"/>
      <c r="AW138" s="179"/>
      <c r="AX138" s="180"/>
      <c r="AY138" s="181"/>
      <c r="AZ138" s="181"/>
      <c r="BA138" s="182"/>
      <c r="BB138" s="182"/>
      <c r="BC138" s="182"/>
      <c r="BD138" s="182"/>
      <c r="BE138" s="182"/>
      <c r="BF138" s="179"/>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77"/>
      <c r="AV139" s="178"/>
      <c r="AW139" s="179"/>
      <c r="AX139" s="180"/>
      <c r="AY139" s="181"/>
      <c r="AZ139" s="181"/>
      <c r="BA139" s="182"/>
      <c r="BB139" s="182"/>
      <c r="BC139" s="182"/>
      <c r="BD139" s="182"/>
      <c r="BE139" s="182"/>
      <c r="BF139" s="179"/>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77"/>
      <c r="AV140" s="178"/>
      <c r="AW140" s="179"/>
      <c r="AX140" s="180"/>
      <c r="AY140" s="181"/>
      <c r="AZ140" s="181"/>
      <c r="BA140" s="182"/>
      <c r="BB140" s="182"/>
      <c r="BC140" s="182"/>
      <c r="BD140" s="182"/>
      <c r="BE140" s="182"/>
      <c r="BF140" s="179"/>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77"/>
      <c r="AV141" s="178"/>
      <c r="AW141" s="179"/>
      <c r="AX141" s="180"/>
      <c r="AY141" s="181"/>
      <c r="AZ141" s="181"/>
      <c r="BA141" s="182"/>
      <c r="BB141" s="182"/>
      <c r="BC141" s="182"/>
      <c r="BD141" s="182"/>
      <c r="BE141" s="182"/>
      <c r="BF141" s="179"/>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77"/>
      <c r="AV142" s="178"/>
      <c r="AW142" s="179"/>
      <c r="AX142" s="180"/>
      <c r="AY142" s="181"/>
      <c r="AZ142" s="181"/>
      <c r="BA142" s="182"/>
      <c r="BB142" s="182"/>
      <c r="BC142" s="182"/>
      <c r="BD142" s="182"/>
      <c r="BE142" s="182"/>
      <c r="BF142" s="179"/>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77"/>
      <c r="AV143" s="178"/>
      <c r="AW143" s="179"/>
      <c r="AX143" s="180"/>
      <c r="AY143" s="181"/>
      <c r="AZ143" s="181"/>
      <c r="BA143" s="182"/>
      <c r="BB143" s="182"/>
      <c r="BC143" s="182"/>
      <c r="BD143" s="182"/>
      <c r="BE143" s="182"/>
      <c r="BF143" s="179"/>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77"/>
      <c r="AV144" s="178"/>
      <c r="AW144" s="179"/>
      <c r="AX144" s="180"/>
      <c r="AY144" s="181"/>
      <c r="AZ144" s="181"/>
      <c r="BA144" s="182"/>
      <c r="BB144" s="182"/>
      <c r="BC144" s="182"/>
      <c r="BD144" s="182"/>
      <c r="BE144" s="182"/>
      <c r="BF144" s="179"/>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77"/>
      <c r="AV145" s="178"/>
      <c r="AW145" s="179"/>
      <c r="AX145" s="180"/>
      <c r="AY145" s="181"/>
      <c r="AZ145" s="181"/>
      <c r="BA145" s="182"/>
      <c r="BB145" s="182"/>
      <c r="BC145" s="182"/>
      <c r="BD145" s="182"/>
      <c r="BE145" s="182"/>
      <c r="BF145" s="179"/>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77"/>
      <c r="AV146" s="178"/>
      <c r="AW146" s="179"/>
      <c r="AX146" s="180"/>
      <c r="AY146" s="181"/>
      <c r="AZ146" s="181"/>
      <c r="BA146" s="182"/>
      <c r="BB146" s="182"/>
      <c r="BC146" s="182"/>
      <c r="BD146" s="182"/>
      <c r="BE146" s="182"/>
      <c r="BF146" s="179"/>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77"/>
      <c r="AV147" s="178"/>
      <c r="AW147" s="179"/>
      <c r="AX147" s="180"/>
      <c r="AY147" s="181"/>
      <c r="AZ147" s="181"/>
      <c r="BA147" s="182"/>
      <c r="BB147" s="182"/>
      <c r="BC147" s="182"/>
      <c r="BD147" s="182"/>
      <c r="BE147" s="182"/>
      <c r="BF147" s="179"/>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77"/>
      <c r="AV148" s="178"/>
      <c r="AW148" s="179"/>
      <c r="AX148" s="180"/>
      <c r="AY148" s="181"/>
      <c r="AZ148" s="181"/>
      <c r="BA148" s="182"/>
      <c r="BB148" s="182"/>
      <c r="BC148" s="182"/>
      <c r="BD148" s="182"/>
      <c r="BE148" s="182"/>
      <c r="BF148" s="179"/>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77"/>
      <c r="AV149" s="178"/>
      <c r="AW149" s="179"/>
      <c r="AX149" s="180"/>
      <c r="AY149" s="181"/>
      <c r="AZ149" s="181"/>
      <c r="BA149" s="182"/>
      <c r="BB149" s="182"/>
      <c r="BC149" s="182"/>
      <c r="BD149" s="182"/>
      <c r="BE149" s="182"/>
      <c r="BF149" s="179"/>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77"/>
      <c r="AV150" s="178"/>
      <c r="AW150" s="179"/>
      <c r="AX150" s="180"/>
      <c r="AY150" s="181"/>
      <c r="AZ150" s="181"/>
      <c r="BA150" s="182"/>
      <c r="BB150" s="182"/>
      <c r="BC150" s="182"/>
      <c r="BD150" s="182"/>
      <c r="BE150" s="182"/>
      <c r="BF150" s="179"/>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77"/>
      <c r="AV151" s="178"/>
      <c r="AW151" s="179"/>
      <c r="AX151" s="180"/>
      <c r="AY151" s="181"/>
      <c r="AZ151" s="181"/>
      <c r="BA151" s="182"/>
      <c r="BB151" s="182"/>
      <c r="BC151" s="182"/>
      <c r="BD151" s="182"/>
      <c r="BE151" s="182"/>
      <c r="BF151" s="179"/>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77"/>
      <c r="AV152" s="178"/>
      <c r="AW152" s="179"/>
      <c r="AX152" s="180"/>
      <c r="AY152" s="181"/>
      <c r="AZ152" s="181"/>
      <c r="BA152" s="182"/>
      <c r="BB152" s="182"/>
      <c r="BC152" s="182"/>
      <c r="BD152" s="182"/>
      <c r="BE152" s="182"/>
      <c r="BF152" s="179"/>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77"/>
      <c r="AV153" s="178"/>
      <c r="AW153" s="179"/>
      <c r="AX153" s="180"/>
      <c r="AY153" s="181"/>
      <c r="AZ153" s="181"/>
      <c r="BA153" s="182"/>
      <c r="BB153" s="182"/>
      <c r="BC153" s="182"/>
      <c r="BD153" s="182"/>
      <c r="BE153" s="182"/>
      <c r="BF153" s="179"/>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77"/>
      <c r="AV154" s="178"/>
      <c r="AW154" s="179"/>
      <c r="AX154" s="180"/>
      <c r="AY154" s="181"/>
      <c r="AZ154" s="181"/>
      <c r="BA154" s="182"/>
      <c r="BB154" s="182"/>
      <c r="BC154" s="182"/>
      <c r="BD154" s="182"/>
      <c r="BE154" s="182"/>
      <c r="BF154" s="179"/>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77"/>
      <c r="AV155" s="178"/>
      <c r="AW155" s="179"/>
      <c r="AX155" s="180"/>
      <c r="AY155" s="181"/>
      <c r="AZ155" s="181"/>
      <c r="BA155" s="182"/>
      <c r="BB155" s="182"/>
      <c r="BC155" s="182"/>
      <c r="BD155" s="182"/>
      <c r="BE155" s="182"/>
      <c r="BF155" s="179"/>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77"/>
      <c r="AV156" s="178"/>
      <c r="AW156" s="179"/>
      <c r="AX156" s="180"/>
      <c r="AY156" s="181"/>
      <c r="AZ156" s="181"/>
      <c r="BA156" s="182"/>
      <c r="BB156" s="182"/>
      <c r="BC156" s="182"/>
      <c r="BD156" s="182"/>
      <c r="BE156" s="182"/>
      <c r="BF156" s="179"/>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77"/>
      <c r="AV157" s="178"/>
      <c r="AW157" s="179"/>
      <c r="AX157" s="180"/>
      <c r="AY157" s="181"/>
      <c r="AZ157" s="181"/>
      <c r="BA157" s="182"/>
      <c r="BB157" s="182"/>
      <c r="BC157" s="182"/>
      <c r="BD157" s="182"/>
      <c r="BE157" s="182"/>
      <c r="BF157" s="179"/>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77"/>
      <c r="AV158" s="178"/>
      <c r="AW158" s="179"/>
      <c r="AX158" s="180"/>
      <c r="AY158" s="181"/>
      <c r="AZ158" s="181"/>
      <c r="BA158" s="182"/>
      <c r="BB158" s="182"/>
      <c r="BC158" s="182"/>
      <c r="BD158" s="182"/>
      <c r="BE158" s="182"/>
      <c r="BF158" s="179"/>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77"/>
      <c r="AV159" s="178"/>
      <c r="AW159" s="179"/>
      <c r="AX159" s="180"/>
      <c r="AY159" s="181"/>
      <c r="AZ159" s="181"/>
      <c r="BA159" s="182"/>
      <c r="BB159" s="182"/>
      <c r="BC159" s="182"/>
      <c r="BD159" s="182"/>
      <c r="BE159" s="182"/>
      <c r="BF159" s="179"/>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77"/>
      <c r="AV160" s="178"/>
      <c r="AW160" s="179"/>
      <c r="AX160" s="180"/>
      <c r="AY160" s="181"/>
      <c r="AZ160" s="181"/>
      <c r="BA160" s="182"/>
      <c r="BB160" s="182"/>
      <c r="BC160" s="182"/>
      <c r="BD160" s="182"/>
      <c r="BE160" s="182"/>
      <c r="BF160" s="179"/>
      <c r="BG160" s="19"/>
    </row>
    <row r="161" spans="1: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77"/>
      <c r="AV161" s="178"/>
      <c r="AW161" s="179"/>
      <c r="AX161" s="180"/>
      <c r="AY161" s="181"/>
      <c r="AZ161" s="181"/>
      <c r="BA161" s="182"/>
      <c r="BB161" s="182"/>
      <c r="BC161" s="182"/>
      <c r="BD161" s="182"/>
      <c r="BE161" s="182"/>
      <c r="BF161" s="179"/>
      <c r="BG161" s="19"/>
    </row>
    <row r="162" spans="1: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77"/>
      <c r="AV162" s="178"/>
      <c r="AW162" s="179"/>
      <c r="AX162" s="180"/>
      <c r="AY162" s="181"/>
      <c r="AZ162" s="181"/>
      <c r="BA162" s="182"/>
      <c r="BB162" s="182"/>
      <c r="BC162" s="182"/>
      <c r="BD162" s="182"/>
      <c r="BE162" s="182"/>
      <c r="BF162" s="179"/>
      <c r="BG162" s="19"/>
    </row>
    <row r="163" spans="1: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77"/>
      <c r="AV163" s="178"/>
      <c r="AW163" s="179"/>
      <c r="AX163" s="180"/>
      <c r="AY163" s="181"/>
      <c r="AZ163" s="181"/>
      <c r="BA163" s="182"/>
      <c r="BB163" s="182"/>
      <c r="BC163" s="182"/>
      <c r="BD163" s="182"/>
      <c r="BE163" s="182"/>
      <c r="BF163" s="179"/>
      <c r="BG163" s="19"/>
    </row>
    <row r="164" spans="1: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77"/>
      <c r="AV164" s="178"/>
      <c r="AW164" s="179"/>
      <c r="AX164" s="180"/>
      <c r="AY164" s="181"/>
      <c r="AZ164" s="181"/>
      <c r="BA164" s="182"/>
      <c r="BB164" s="182"/>
      <c r="BC164" s="182"/>
      <c r="BD164" s="182"/>
      <c r="BE164" s="182"/>
      <c r="BF164" s="179"/>
      <c r="BG164" s="19"/>
    </row>
    <row r="165" spans="1: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77"/>
      <c r="AV165" s="178"/>
      <c r="AW165" s="179"/>
      <c r="AX165" s="180"/>
      <c r="AY165" s="181"/>
      <c r="AZ165" s="181"/>
      <c r="BA165" s="182"/>
      <c r="BB165" s="182"/>
      <c r="BC165" s="182"/>
      <c r="BD165" s="182"/>
      <c r="BE165" s="182"/>
      <c r="BF165" s="179"/>
      <c r="BG165" s="19"/>
    </row>
    <row r="166" spans="1: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77"/>
      <c r="AV166" s="178"/>
      <c r="AW166" s="179"/>
      <c r="AX166" s="180"/>
      <c r="AY166" s="181"/>
      <c r="AZ166" s="181"/>
      <c r="BA166" s="182"/>
      <c r="BB166" s="182"/>
      <c r="BC166" s="182"/>
      <c r="BD166" s="182"/>
      <c r="BE166" s="182"/>
      <c r="BF166" s="179"/>
      <c r="BG166" s="19"/>
    </row>
    <row r="167" spans="1: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77"/>
      <c r="AV167" s="178"/>
      <c r="AW167" s="179"/>
      <c r="AX167" s="180"/>
      <c r="AY167" s="181"/>
      <c r="AZ167" s="181"/>
      <c r="BA167" s="182"/>
      <c r="BB167" s="182"/>
      <c r="BC167" s="182"/>
      <c r="BD167" s="182"/>
      <c r="BE167" s="182"/>
      <c r="BF167" s="179"/>
      <c r="BG167" s="19"/>
    </row>
    <row r="168" spans="1: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77"/>
      <c r="AV168" s="178"/>
      <c r="AW168" s="179"/>
      <c r="AX168" s="180"/>
      <c r="AY168" s="181"/>
      <c r="AZ168" s="181"/>
      <c r="BA168" s="182"/>
      <c r="BB168" s="182"/>
      <c r="BC168" s="182"/>
      <c r="BD168" s="182"/>
      <c r="BE168" s="182"/>
      <c r="BF168" s="179"/>
      <c r="BG168" s="19"/>
    </row>
    <row r="169" spans="1: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77"/>
      <c r="AV169" s="178"/>
      <c r="AW169" s="179"/>
      <c r="AX169" s="180"/>
      <c r="AY169" s="181"/>
      <c r="AZ169" s="181"/>
      <c r="BA169" s="182"/>
      <c r="BB169" s="182"/>
      <c r="BC169" s="182"/>
      <c r="BD169" s="182"/>
      <c r="BE169" s="182"/>
      <c r="BF169" s="179"/>
      <c r="BG169" s="19"/>
    </row>
    <row r="170" spans="1: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77"/>
      <c r="AV170" s="178"/>
      <c r="AW170" s="179"/>
      <c r="AX170" s="180"/>
      <c r="AY170" s="181"/>
      <c r="AZ170" s="181"/>
      <c r="BA170" s="182"/>
      <c r="BB170" s="182"/>
      <c r="BC170" s="182"/>
      <c r="BD170" s="182"/>
      <c r="BE170" s="182"/>
      <c r="BF170" s="179"/>
      <c r="BG170" s="19"/>
    </row>
    <row r="171" spans="1: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77"/>
      <c r="AV171" s="178"/>
      <c r="AW171" s="179"/>
      <c r="AX171" s="180"/>
      <c r="AY171" s="181"/>
      <c r="AZ171" s="181"/>
      <c r="BA171" s="182"/>
      <c r="BB171" s="182"/>
      <c r="BC171" s="182"/>
      <c r="BD171" s="182"/>
      <c r="BE171" s="182"/>
      <c r="BF171" s="179"/>
      <c r="BG171" s="19"/>
    </row>
    <row r="172" spans="1: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77"/>
      <c r="AV172" s="178"/>
      <c r="AW172" s="179"/>
      <c r="AX172" s="180"/>
      <c r="AY172" s="181"/>
      <c r="AZ172" s="181"/>
      <c r="BA172" s="182"/>
      <c r="BB172" s="182"/>
      <c r="BC172" s="182"/>
      <c r="BD172" s="182"/>
      <c r="BE172" s="182"/>
      <c r="BF172" s="179"/>
      <c r="BG172" s="19"/>
    </row>
    <row r="173" spans="1: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77"/>
      <c r="AV173" s="178"/>
      <c r="AW173" s="179"/>
      <c r="AX173" s="180"/>
      <c r="AY173" s="181"/>
      <c r="AZ173" s="181"/>
      <c r="BA173" s="182"/>
      <c r="BB173" s="182"/>
      <c r="BC173" s="182"/>
      <c r="BD173" s="182"/>
      <c r="BE173" s="182"/>
      <c r="BF173" s="179"/>
      <c r="BG173" s="19"/>
    </row>
    <row r="174" spans="1: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77"/>
      <c r="AV174" s="178"/>
      <c r="AW174" s="179"/>
      <c r="AX174" s="180"/>
      <c r="AY174" s="181"/>
      <c r="AZ174" s="181"/>
      <c r="BA174" s="182"/>
      <c r="BB174" s="182"/>
      <c r="BC174" s="182"/>
      <c r="BD174" s="182"/>
      <c r="BE174" s="182"/>
      <c r="BF174" s="179"/>
      <c r="BG174" s="19"/>
    </row>
    <row r="175" spans="1: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77"/>
      <c r="AV175" s="178"/>
      <c r="AW175" s="179"/>
      <c r="AX175" s="180"/>
      <c r="AY175" s="181"/>
      <c r="AZ175" s="181"/>
      <c r="BA175" s="182"/>
      <c r="BB175" s="182"/>
      <c r="BC175" s="182"/>
      <c r="BD175" s="182"/>
      <c r="BE175" s="182"/>
      <c r="BF175" s="179"/>
      <c r="BG175" s="19"/>
    </row>
    <row r="176" spans="1:59" s="19" customFormat="1" hidden="1" x14ac:dyDescent="0.3">
      <c r="A176" s="17"/>
      <c r="B176" s="18"/>
      <c r="C176" s="18"/>
      <c r="D176" s="18"/>
      <c r="E176" s="18"/>
      <c r="G176" s="20"/>
      <c r="H176" s="20"/>
      <c r="I176" s="20"/>
      <c r="J176" s="17"/>
      <c r="K176" s="17"/>
      <c r="L176" s="21"/>
      <c r="M176" s="17"/>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77"/>
      <c r="AV176" s="178"/>
      <c r="AW176" s="179"/>
      <c r="AX176" s="180"/>
      <c r="AY176" s="181"/>
      <c r="AZ176" s="181"/>
      <c r="BA176" s="182"/>
      <c r="BB176" s="182"/>
      <c r="BC176" s="182"/>
      <c r="BD176" s="182"/>
      <c r="BE176" s="182"/>
      <c r="BF176" s="179"/>
    </row>
    <row r="177" spans="1:58" s="19" customFormat="1" hidden="1" x14ac:dyDescent="0.3">
      <c r="A177" s="17"/>
      <c r="B177" s="18"/>
      <c r="C177" s="18"/>
      <c r="D177" s="18"/>
      <c r="E177" s="18"/>
      <c r="G177" s="20"/>
      <c r="H177" s="20"/>
      <c r="I177" s="20"/>
      <c r="J177" s="17"/>
      <c r="K177" s="17"/>
      <c r="L177" s="21"/>
      <c r="M177" s="17"/>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77"/>
      <c r="AV177" s="178"/>
      <c r="AW177" s="179"/>
      <c r="AX177" s="180"/>
      <c r="AY177" s="181"/>
      <c r="AZ177" s="181"/>
      <c r="BA177" s="182"/>
      <c r="BB177" s="182"/>
      <c r="BC177" s="182"/>
      <c r="BD177" s="182"/>
      <c r="BE177" s="182"/>
      <c r="BF177" s="179"/>
    </row>
    <row r="178" spans="1:58"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77"/>
      <c r="AV178" s="178"/>
      <c r="AW178" s="179"/>
      <c r="AX178" s="180"/>
      <c r="AY178" s="181"/>
      <c r="AZ178" s="181"/>
      <c r="BA178" s="182"/>
      <c r="BB178" s="182"/>
      <c r="BC178" s="182"/>
      <c r="BD178" s="182"/>
      <c r="BE178" s="182"/>
      <c r="BF178" s="179"/>
    </row>
    <row r="179" spans="1:58"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77"/>
      <c r="AV179" s="178"/>
      <c r="AW179" s="179"/>
      <c r="AX179" s="180"/>
      <c r="AY179" s="181"/>
      <c r="AZ179" s="181"/>
      <c r="BA179" s="182"/>
      <c r="BB179" s="182"/>
      <c r="BC179" s="182"/>
      <c r="BD179" s="182"/>
      <c r="BE179" s="182"/>
      <c r="BF179" s="179"/>
    </row>
    <row r="180" spans="1:58"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77"/>
      <c r="AV180" s="178"/>
      <c r="AW180" s="179"/>
      <c r="AX180" s="180"/>
      <c r="AY180" s="181"/>
      <c r="AZ180" s="181"/>
      <c r="BA180" s="182"/>
      <c r="BB180" s="182"/>
      <c r="BC180" s="182"/>
      <c r="BD180" s="182"/>
      <c r="BE180" s="182"/>
      <c r="BF180" s="179"/>
    </row>
    <row r="181" spans="1:58"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77"/>
      <c r="AV181" s="178"/>
      <c r="AW181" s="179"/>
      <c r="AX181" s="180"/>
      <c r="AY181" s="181"/>
      <c r="AZ181" s="181"/>
      <c r="BA181" s="182"/>
      <c r="BB181" s="182"/>
      <c r="BC181" s="182"/>
      <c r="BD181" s="182"/>
      <c r="BE181" s="182"/>
      <c r="BF181" s="179"/>
    </row>
    <row r="182" spans="1:58"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77"/>
      <c r="AV182" s="178"/>
      <c r="AW182" s="179"/>
      <c r="AX182" s="180"/>
      <c r="AY182" s="181"/>
      <c r="AZ182" s="181"/>
      <c r="BA182" s="182"/>
      <c r="BB182" s="182"/>
      <c r="BC182" s="182"/>
      <c r="BD182" s="182"/>
      <c r="BE182" s="182"/>
      <c r="BF182" s="179"/>
    </row>
    <row r="183" spans="1:58"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77"/>
      <c r="AV183" s="178"/>
      <c r="AW183" s="179"/>
      <c r="AX183" s="180"/>
      <c r="AY183" s="181"/>
      <c r="AZ183" s="181"/>
      <c r="BA183" s="182"/>
      <c r="BB183" s="182"/>
      <c r="BC183" s="182"/>
      <c r="BD183" s="182"/>
      <c r="BE183" s="182"/>
      <c r="BF183" s="179"/>
    </row>
    <row r="184" spans="1:58"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77"/>
      <c r="AV184" s="178"/>
      <c r="AW184" s="179"/>
      <c r="AX184" s="180"/>
      <c r="AY184" s="181"/>
      <c r="AZ184" s="181"/>
      <c r="BA184" s="182"/>
      <c r="BB184" s="182"/>
      <c r="BC184" s="182"/>
      <c r="BD184" s="182"/>
      <c r="BE184" s="182"/>
      <c r="BF184" s="179"/>
    </row>
    <row r="185" spans="1:58"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77"/>
      <c r="AV185" s="178"/>
      <c r="AW185" s="179"/>
      <c r="AX185" s="180"/>
      <c r="AY185" s="181"/>
      <c r="AZ185" s="181"/>
      <c r="BA185" s="182"/>
      <c r="BB185" s="182"/>
      <c r="BC185" s="182"/>
      <c r="BD185" s="182"/>
      <c r="BE185" s="182"/>
      <c r="BF185" s="179"/>
    </row>
    <row r="186" spans="1:58"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77"/>
      <c r="AV186" s="178"/>
      <c r="AW186" s="179"/>
      <c r="AX186" s="180"/>
      <c r="AY186" s="181"/>
      <c r="AZ186" s="181"/>
      <c r="BA186" s="182"/>
      <c r="BB186" s="182"/>
      <c r="BC186" s="182"/>
      <c r="BD186" s="182"/>
      <c r="BE186" s="182"/>
      <c r="BF186" s="179"/>
    </row>
    <row r="187" spans="1:58"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77"/>
      <c r="AV187" s="178"/>
      <c r="AW187" s="179"/>
      <c r="AX187" s="180"/>
      <c r="AY187" s="181"/>
      <c r="AZ187" s="181"/>
      <c r="BA187" s="182"/>
      <c r="BB187" s="182"/>
      <c r="BC187" s="182"/>
      <c r="BD187" s="182"/>
      <c r="BE187" s="182"/>
      <c r="BF187" s="179"/>
    </row>
    <row r="188" spans="1:58"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77"/>
      <c r="AV188" s="178"/>
      <c r="AW188" s="179"/>
      <c r="AX188" s="180"/>
      <c r="AY188" s="181"/>
      <c r="AZ188" s="181"/>
      <c r="BA188" s="182"/>
      <c r="BB188" s="182"/>
      <c r="BC188" s="182"/>
      <c r="BD188" s="182"/>
      <c r="BE188" s="182"/>
      <c r="BF188" s="179"/>
    </row>
    <row r="189" spans="1:58"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77"/>
      <c r="AV189" s="178"/>
      <c r="AW189" s="179"/>
      <c r="AX189" s="180"/>
      <c r="AY189" s="181"/>
      <c r="AZ189" s="181"/>
      <c r="BA189" s="182"/>
      <c r="BB189" s="182"/>
      <c r="BC189" s="182"/>
      <c r="BD189" s="182"/>
      <c r="BE189" s="182"/>
      <c r="BF189" s="179"/>
    </row>
    <row r="190" spans="1:58"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77"/>
      <c r="AV190" s="178"/>
      <c r="AW190" s="179"/>
      <c r="AX190" s="180"/>
      <c r="AY190" s="181"/>
      <c r="AZ190" s="181"/>
      <c r="BA190" s="182"/>
      <c r="BB190" s="182"/>
      <c r="BC190" s="182"/>
      <c r="BD190" s="182"/>
      <c r="BE190" s="182"/>
      <c r="BF190" s="179"/>
    </row>
    <row r="191" spans="1:58"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77"/>
      <c r="AV191" s="178"/>
      <c r="AW191" s="179"/>
      <c r="AX191" s="180"/>
      <c r="AY191" s="181"/>
      <c r="AZ191" s="181"/>
      <c r="BA191" s="182"/>
      <c r="BB191" s="182"/>
      <c r="BC191" s="182"/>
      <c r="BD191" s="182"/>
      <c r="BE191" s="182"/>
      <c r="BF191" s="179"/>
    </row>
    <row r="192" spans="1:58"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77"/>
      <c r="AV192" s="178"/>
      <c r="AW192" s="179"/>
      <c r="AX192" s="180"/>
      <c r="AY192" s="181"/>
      <c r="AZ192" s="181"/>
      <c r="BA192" s="182"/>
      <c r="BB192" s="182"/>
      <c r="BC192" s="182"/>
      <c r="BD192" s="182"/>
      <c r="BE192" s="182"/>
      <c r="BF192" s="179"/>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77"/>
      <c r="AV193" s="178"/>
      <c r="AW193" s="179"/>
      <c r="AX193" s="180"/>
      <c r="AY193" s="181"/>
      <c r="AZ193" s="181"/>
      <c r="BA193" s="182"/>
      <c r="BB193" s="182"/>
      <c r="BC193" s="182"/>
      <c r="BD193" s="182"/>
      <c r="BE193" s="182"/>
      <c r="BF193" s="179"/>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77"/>
      <c r="AV194" s="178"/>
      <c r="AW194" s="179"/>
      <c r="AX194" s="180"/>
      <c r="AY194" s="181"/>
      <c r="AZ194" s="181"/>
      <c r="BA194" s="182"/>
      <c r="BB194" s="182"/>
      <c r="BC194" s="182"/>
      <c r="BD194" s="182"/>
      <c r="BE194" s="182"/>
      <c r="BF194" s="179"/>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77"/>
      <c r="AV195" s="178"/>
      <c r="AW195" s="179"/>
      <c r="AX195" s="180"/>
      <c r="AY195" s="181"/>
      <c r="AZ195" s="181"/>
      <c r="BA195" s="182"/>
      <c r="BB195" s="182"/>
      <c r="BC195" s="182"/>
      <c r="BD195" s="182"/>
      <c r="BE195" s="182"/>
      <c r="BF195" s="179"/>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77"/>
      <c r="AV196" s="178"/>
      <c r="AW196" s="179"/>
      <c r="AX196" s="180"/>
      <c r="AY196" s="181"/>
      <c r="AZ196" s="181"/>
      <c r="BA196" s="182"/>
      <c r="BB196" s="182"/>
      <c r="BC196" s="182"/>
      <c r="BD196" s="182"/>
      <c r="BE196" s="182"/>
      <c r="BF196" s="179"/>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77"/>
      <c r="AV197" s="178"/>
      <c r="AW197" s="179"/>
      <c r="AX197" s="180"/>
      <c r="AY197" s="181"/>
      <c r="AZ197" s="181"/>
      <c r="BA197" s="182"/>
      <c r="BB197" s="182"/>
      <c r="BC197" s="182"/>
      <c r="BD197" s="182"/>
      <c r="BE197" s="182"/>
      <c r="BF197" s="179"/>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77"/>
      <c r="AV198" s="178"/>
      <c r="AW198" s="179"/>
      <c r="AX198" s="180"/>
      <c r="AY198" s="181"/>
      <c r="AZ198" s="181"/>
      <c r="BA198" s="182"/>
      <c r="BB198" s="182"/>
      <c r="BC198" s="182"/>
      <c r="BD198" s="182"/>
      <c r="BE198" s="182"/>
      <c r="BF198" s="179"/>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77"/>
      <c r="AV199" s="178"/>
      <c r="AW199" s="179"/>
      <c r="AX199" s="180"/>
      <c r="AY199" s="181"/>
      <c r="AZ199" s="181"/>
      <c r="BA199" s="182"/>
      <c r="BB199" s="182"/>
      <c r="BC199" s="182"/>
      <c r="BD199" s="182"/>
      <c r="BE199" s="182"/>
      <c r="BF199" s="179"/>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77"/>
      <c r="AV200" s="178"/>
      <c r="AW200" s="179"/>
      <c r="AX200" s="180"/>
      <c r="AY200" s="181"/>
      <c r="AZ200" s="181"/>
      <c r="BA200" s="182"/>
      <c r="BB200" s="182"/>
      <c r="BC200" s="182"/>
      <c r="BD200" s="182"/>
      <c r="BE200" s="182"/>
      <c r="BF200" s="179"/>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77"/>
      <c r="AV201" s="178"/>
      <c r="AW201" s="179"/>
      <c r="AX201" s="180"/>
      <c r="AY201" s="181"/>
      <c r="AZ201" s="181"/>
      <c r="BA201" s="182"/>
      <c r="BB201" s="182"/>
      <c r="BC201" s="182"/>
      <c r="BD201" s="182"/>
      <c r="BE201" s="182"/>
      <c r="BF201" s="179"/>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77"/>
      <c r="AV202" s="178"/>
      <c r="AW202" s="179"/>
      <c r="AX202" s="180"/>
      <c r="AY202" s="181"/>
      <c r="AZ202" s="181"/>
      <c r="BA202" s="182"/>
      <c r="BB202" s="182"/>
      <c r="BC202" s="182"/>
      <c r="BD202" s="182"/>
      <c r="BE202" s="182"/>
      <c r="BF202" s="179"/>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77"/>
      <c r="AV203" s="178"/>
      <c r="AW203" s="179"/>
      <c r="AX203" s="180"/>
      <c r="AY203" s="181"/>
      <c r="AZ203" s="181"/>
      <c r="BA203" s="182"/>
      <c r="BB203" s="182"/>
      <c r="BC203" s="182"/>
      <c r="BD203" s="182"/>
      <c r="BE203" s="182"/>
      <c r="BF203" s="179"/>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77"/>
      <c r="AV204" s="178"/>
      <c r="AW204" s="179"/>
      <c r="AX204" s="180"/>
      <c r="AY204" s="181"/>
      <c r="AZ204" s="181"/>
      <c r="BA204" s="182"/>
      <c r="BB204" s="182"/>
      <c r="BC204" s="182"/>
      <c r="BD204" s="182"/>
      <c r="BE204" s="182"/>
      <c r="BF204" s="179"/>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77"/>
      <c r="AV205" s="178"/>
      <c r="AW205" s="179"/>
      <c r="AX205" s="180"/>
      <c r="AY205" s="181"/>
      <c r="AZ205" s="181"/>
      <c r="BA205" s="182"/>
      <c r="BB205" s="182"/>
      <c r="BC205" s="182"/>
      <c r="BD205" s="182"/>
      <c r="BE205" s="182"/>
      <c r="BF205" s="179"/>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77"/>
      <c r="AV206" s="178"/>
      <c r="AW206" s="179"/>
      <c r="AX206" s="180"/>
      <c r="AY206" s="181"/>
      <c r="AZ206" s="181"/>
      <c r="BA206" s="182"/>
      <c r="BB206" s="182"/>
      <c r="BC206" s="182"/>
      <c r="BD206" s="182"/>
      <c r="BE206" s="182"/>
      <c r="BF206" s="179"/>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77"/>
      <c r="AV207" s="178"/>
      <c r="AW207" s="179"/>
      <c r="AX207" s="180"/>
      <c r="AY207" s="181"/>
      <c r="AZ207" s="181"/>
      <c r="BA207" s="182"/>
      <c r="BB207" s="182"/>
      <c r="BC207" s="182"/>
      <c r="BD207" s="182"/>
      <c r="BE207" s="182"/>
      <c r="BF207" s="179"/>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77"/>
      <c r="AV208" s="178"/>
      <c r="AW208" s="179"/>
      <c r="AX208" s="180"/>
      <c r="AY208" s="181"/>
      <c r="AZ208" s="181"/>
      <c r="BA208" s="182"/>
      <c r="BB208" s="182"/>
      <c r="BC208" s="182"/>
      <c r="BD208" s="182"/>
      <c r="BE208" s="182"/>
      <c r="BF208" s="179"/>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77"/>
      <c r="AV209" s="178"/>
      <c r="AW209" s="179"/>
      <c r="AX209" s="180"/>
      <c r="AY209" s="181"/>
      <c r="AZ209" s="181"/>
      <c r="BA209" s="182"/>
      <c r="BB209" s="182"/>
      <c r="BC209" s="182"/>
      <c r="BD209" s="182"/>
      <c r="BE209" s="182"/>
      <c r="BF209" s="179"/>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77"/>
      <c r="AV210" s="178"/>
      <c r="AW210" s="179"/>
      <c r="AX210" s="180"/>
      <c r="AY210" s="181"/>
      <c r="AZ210" s="181"/>
      <c r="BA210" s="182"/>
      <c r="BB210" s="182"/>
      <c r="BC210" s="182"/>
      <c r="BD210" s="182"/>
      <c r="BE210" s="182"/>
      <c r="BF210" s="179"/>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77"/>
      <c r="AV211" s="178"/>
      <c r="AW211" s="179"/>
      <c r="AX211" s="180"/>
      <c r="AY211" s="181"/>
      <c r="AZ211" s="181"/>
      <c r="BA211" s="182"/>
      <c r="BB211" s="182"/>
      <c r="BC211" s="182"/>
      <c r="BD211" s="182"/>
      <c r="BE211" s="182"/>
      <c r="BF211" s="179"/>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77"/>
      <c r="AV212" s="178"/>
      <c r="AW212" s="179"/>
      <c r="AX212" s="180"/>
      <c r="AY212" s="181"/>
      <c r="AZ212" s="181"/>
      <c r="BA212" s="182"/>
      <c r="BB212" s="182"/>
      <c r="BC212" s="182"/>
      <c r="BD212" s="182"/>
      <c r="BE212" s="182"/>
      <c r="BF212" s="179"/>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77"/>
      <c r="AV213" s="178"/>
      <c r="AW213" s="179"/>
      <c r="AX213" s="180"/>
      <c r="AY213" s="181"/>
      <c r="AZ213" s="181"/>
      <c r="BA213" s="182"/>
      <c r="BB213" s="182"/>
      <c r="BC213" s="182"/>
      <c r="BD213" s="182"/>
      <c r="BE213" s="182"/>
      <c r="BF213" s="179"/>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77"/>
      <c r="AV214" s="178"/>
      <c r="AW214" s="179"/>
      <c r="AX214" s="180"/>
      <c r="AY214" s="181"/>
      <c r="AZ214" s="181"/>
      <c r="BA214" s="182"/>
      <c r="BB214" s="182"/>
      <c r="BC214" s="182"/>
      <c r="BD214" s="182"/>
      <c r="BE214" s="182"/>
      <c r="BF214" s="179"/>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77"/>
      <c r="AV215" s="178"/>
      <c r="AW215" s="179"/>
      <c r="AX215" s="180"/>
      <c r="AY215" s="181"/>
      <c r="AZ215" s="181"/>
      <c r="BA215" s="182"/>
      <c r="BB215" s="182"/>
      <c r="BC215" s="182"/>
      <c r="BD215" s="182"/>
      <c r="BE215" s="182"/>
      <c r="BF215" s="179"/>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77"/>
      <c r="AV216" s="178"/>
      <c r="AW216" s="179"/>
      <c r="AX216" s="180"/>
      <c r="AY216" s="181"/>
      <c r="AZ216" s="181"/>
      <c r="BA216" s="182"/>
      <c r="BB216" s="182"/>
      <c r="BC216" s="182"/>
      <c r="BD216" s="182"/>
      <c r="BE216" s="182"/>
      <c r="BF216" s="179"/>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77"/>
      <c r="AV217" s="178"/>
      <c r="AW217" s="179"/>
      <c r="AX217" s="180"/>
      <c r="AY217" s="181"/>
      <c r="AZ217" s="181"/>
      <c r="BA217" s="182"/>
      <c r="BB217" s="182"/>
      <c r="BC217" s="182"/>
      <c r="BD217" s="182"/>
      <c r="BE217" s="182"/>
      <c r="BF217" s="179"/>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77"/>
      <c r="AV218" s="178"/>
      <c r="AW218" s="179"/>
      <c r="AX218" s="180"/>
      <c r="AY218" s="181"/>
      <c r="AZ218" s="181"/>
      <c r="BA218" s="182"/>
      <c r="BB218" s="182"/>
      <c r="BC218" s="182"/>
      <c r="BD218" s="182"/>
      <c r="BE218" s="182"/>
      <c r="BF218" s="179"/>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77"/>
      <c r="AV219" s="178"/>
      <c r="AW219" s="179"/>
      <c r="AX219" s="180"/>
      <c r="AY219" s="181"/>
      <c r="AZ219" s="181"/>
      <c r="BA219" s="182"/>
      <c r="BB219" s="182"/>
      <c r="BC219" s="182"/>
      <c r="BD219" s="182"/>
      <c r="BE219" s="182"/>
      <c r="BF219" s="179"/>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77"/>
      <c r="AV220" s="178"/>
      <c r="AW220" s="179"/>
      <c r="AX220" s="180"/>
      <c r="AY220" s="181"/>
      <c r="AZ220" s="181"/>
      <c r="BA220" s="182"/>
      <c r="BB220" s="182"/>
      <c r="BC220" s="182"/>
      <c r="BD220" s="182"/>
      <c r="BE220" s="182"/>
      <c r="BF220" s="179"/>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77"/>
      <c r="AV221" s="178"/>
      <c r="AW221" s="179"/>
      <c r="AX221" s="180"/>
      <c r="AY221" s="181"/>
      <c r="AZ221" s="181"/>
      <c r="BA221" s="182"/>
      <c r="BB221" s="182"/>
      <c r="BC221" s="182"/>
      <c r="BD221" s="182"/>
      <c r="BE221" s="182"/>
      <c r="BF221" s="179"/>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77"/>
      <c r="AV222" s="178"/>
      <c r="AW222" s="179"/>
      <c r="AX222" s="180"/>
      <c r="AY222" s="181"/>
      <c r="AZ222" s="181"/>
      <c r="BA222" s="182"/>
      <c r="BB222" s="182"/>
      <c r="BC222" s="182"/>
      <c r="BD222" s="182"/>
      <c r="BE222" s="182"/>
      <c r="BF222" s="179"/>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77"/>
      <c r="AV223" s="178"/>
      <c r="AW223" s="179"/>
      <c r="AX223" s="180"/>
      <c r="AY223" s="181"/>
      <c r="AZ223" s="181"/>
      <c r="BA223" s="182"/>
      <c r="BB223" s="182"/>
      <c r="BC223" s="182"/>
      <c r="BD223" s="182"/>
      <c r="BE223" s="182"/>
      <c r="BF223" s="179"/>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77"/>
      <c r="AV224" s="178"/>
      <c r="AW224" s="179"/>
      <c r="AX224" s="180"/>
      <c r="AY224" s="181"/>
      <c r="AZ224" s="181"/>
      <c r="BA224" s="182"/>
      <c r="BB224" s="182"/>
      <c r="BC224" s="182"/>
      <c r="BD224" s="182"/>
      <c r="BE224" s="182"/>
      <c r="BF224" s="179"/>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77"/>
      <c r="AV225" s="178"/>
      <c r="AW225" s="179"/>
      <c r="AX225" s="180"/>
      <c r="AY225" s="181"/>
      <c r="AZ225" s="181"/>
      <c r="BA225" s="182"/>
      <c r="BB225" s="182"/>
      <c r="BC225" s="182"/>
      <c r="BD225" s="182"/>
      <c r="BE225" s="182"/>
      <c r="BF225" s="179"/>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77"/>
      <c r="AV226" s="178"/>
      <c r="AW226" s="179"/>
      <c r="AX226" s="180"/>
      <c r="AY226" s="181"/>
      <c r="AZ226" s="181"/>
      <c r="BA226" s="182"/>
      <c r="BB226" s="182"/>
      <c r="BC226" s="182"/>
      <c r="BD226" s="182"/>
      <c r="BE226" s="182"/>
      <c r="BF226" s="179"/>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77"/>
      <c r="AV227" s="178"/>
      <c r="AW227" s="179"/>
      <c r="AX227" s="180"/>
      <c r="AY227" s="181"/>
      <c r="AZ227" s="181"/>
      <c r="BA227" s="182"/>
      <c r="BB227" s="182"/>
      <c r="BC227" s="182"/>
      <c r="BD227" s="182"/>
      <c r="BE227" s="182"/>
      <c r="BF227" s="179"/>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77"/>
      <c r="AV228" s="178"/>
      <c r="AW228" s="179"/>
      <c r="AX228" s="180"/>
      <c r="AY228" s="181"/>
      <c r="AZ228" s="181"/>
      <c r="BA228" s="182"/>
      <c r="BB228" s="182"/>
      <c r="BC228" s="182"/>
      <c r="BD228" s="182"/>
      <c r="BE228" s="182"/>
      <c r="BF228" s="179"/>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77"/>
      <c r="AV229" s="178"/>
      <c r="AW229" s="179"/>
      <c r="AX229" s="180"/>
      <c r="AY229" s="181"/>
      <c r="AZ229" s="181"/>
      <c r="BA229" s="182"/>
      <c r="BB229" s="182"/>
      <c r="BC229" s="182"/>
      <c r="BD229" s="182"/>
      <c r="BE229" s="182"/>
      <c r="BF229" s="179"/>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77"/>
      <c r="AV230" s="178"/>
      <c r="AW230" s="179"/>
      <c r="AX230" s="180"/>
      <c r="AY230" s="181"/>
      <c r="AZ230" s="181"/>
      <c r="BA230" s="182"/>
      <c r="BB230" s="182"/>
      <c r="BC230" s="182"/>
      <c r="BD230" s="182"/>
      <c r="BE230" s="182"/>
      <c r="BF230" s="179"/>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77"/>
      <c r="AV231" s="178"/>
      <c r="AW231" s="179"/>
      <c r="AX231" s="180"/>
      <c r="AY231" s="181"/>
      <c r="AZ231" s="181"/>
      <c r="BA231" s="182"/>
      <c r="BB231" s="182"/>
      <c r="BC231" s="182"/>
      <c r="BD231" s="182"/>
      <c r="BE231" s="182"/>
      <c r="BF231" s="179"/>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77"/>
      <c r="AV232" s="178"/>
      <c r="AW232" s="179"/>
      <c r="AX232" s="180"/>
      <c r="AY232" s="181"/>
      <c r="AZ232" s="181"/>
      <c r="BA232" s="182"/>
      <c r="BB232" s="182"/>
      <c r="BC232" s="182"/>
      <c r="BD232" s="182"/>
      <c r="BE232" s="182"/>
      <c r="BF232" s="179"/>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77"/>
      <c r="AV233" s="178"/>
      <c r="AW233" s="179"/>
      <c r="AX233" s="180"/>
      <c r="AY233" s="181"/>
      <c r="AZ233" s="181"/>
      <c r="BA233" s="182"/>
      <c r="BB233" s="182"/>
      <c r="BC233" s="182"/>
      <c r="BD233" s="182"/>
      <c r="BE233" s="182"/>
      <c r="BF233" s="179"/>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77"/>
      <c r="AV234" s="178"/>
      <c r="AW234" s="179"/>
      <c r="AX234" s="180"/>
      <c r="AY234" s="181"/>
      <c r="AZ234" s="181"/>
      <c r="BA234" s="182"/>
      <c r="BB234" s="182"/>
      <c r="BC234" s="182"/>
      <c r="BD234" s="182"/>
      <c r="BE234" s="182"/>
      <c r="BF234" s="179"/>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77"/>
      <c r="AV235" s="178"/>
      <c r="AW235" s="179"/>
      <c r="AX235" s="180"/>
      <c r="AY235" s="181"/>
      <c r="AZ235" s="181"/>
      <c r="BA235" s="182"/>
      <c r="BB235" s="182"/>
      <c r="BC235" s="182"/>
      <c r="BD235" s="182"/>
      <c r="BE235" s="182"/>
      <c r="BF235" s="179"/>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77"/>
      <c r="AV236" s="178"/>
      <c r="AW236" s="179"/>
      <c r="AX236" s="180"/>
      <c r="AY236" s="181"/>
      <c r="AZ236" s="181"/>
      <c r="BA236" s="182"/>
      <c r="BB236" s="182"/>
      <c r="BC236" s="182"/>
      <c r="BD236" s="182"/>
      <c r="BE236" s="182"/>
      <c r="BF236" s="179"/>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77"/>
      <c r="AV237" s="178"/>
      <c r="AW237" s="179"/>
      <c r="AX237" s="180"/>
      <c r="AY237" s="181"/>
      <c r="AZ237" s="181"/>
      <c r="BA237" s="182"/>
      <c r="BB237" s="182"/>
      <c r="BC237" s="182"/>
      <c r="BD237" s="182"/>
      <c r="BE237" s="182"/>
      <c r="BF237" s="179"/>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77"/>
      <c r="AV238" s="178"/>
      <c r="AW238" s="179"/>
      <c r="AX238" s="180"/>
      <c r="AY238" s="181"/>
      <c r="AZ238" s="181"/>
      <c r="BA238" s="182"/>
      <c r="BB238" s="182"/>
      <c r="BC238" s="182"/>
      <c r="BD238" s="182"/>
      <c r="BE238" s="182"/>
      <c r="BF238" s="179"/>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77"/>
      <c r="AV239" s="178"/>
      <c r="AW239" s="179"/>
      <c r="AX239" s="180"/>
      <c r="AY239" s="181"/>
      <c r="AZ239" s="181"/>
      <c r="BA239" s="182"/>
      <c r="BB239" s="182"/>
      <c r="BC239" s="182"/>
      <c r="BD239" s="182"/>
      <c r="BE239" s="182"/>
      <c r="BF239" s="179"/>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77"/>
      <c r="AV240" s="178"/>
      <c r="AW240" s="179"/>
      <c r="AX240" s="180"/>
      <c r="AY240" s="181"/>
      <c r="AZ240" s="181"/>
      <c r="BA240" s="182"/>
      <c r="BB240" s="182"/>
      <c r="BC240" s="182"/>
      <c r="BD240" s="182"/>
      <c r="BE240" s="182"/>
      <c r="BF240" s="179"/>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77"/>
      <c r="AV241" s="178"/>
      <c r="AW241" s="179"/>
      <c r="AX241" s="180"/>
      <c r="AY241" s="181"/>
      <c r="AZ241" s="181"/>
      <c r="BA241" s="182"/>
      <c r="BB241" s="182"/>
      <c r="BC241" s="182"/>
      <c r="BD241" s="182"/>
      <c r="BE241" s="182"/>
      <c r="BF241" s="179"/>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77"/>
      <c r="AV242" s="178"/>
      <c r="AW242" s="179"/>
      <c r="AX242" s="180"/>
      <c r="AY242" s="181"/>
      <c r="AZ242" s="181"/>
      <c r="BA242" s="182"/>
      <c r="BB242" s="182"/>
      <c r="BC242" s="182"/>
      <c r="BD242" s="182"/>
      <c r="BE242" s="182"/>
      <c r="BF242" s="179"/>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77"/>
      <c r="AV243" s="178"/>
      <c r="AW243" s="179"/>
      <c r="AX243" s="180"/>
      <c r="AY243" s="181"/>
      <c r="AZ243" s="181"/>
      <c r="BA243" s="182"/>
      <c r="BB243" s="182"/>
      <c r="BC243" s="182"/>
      <c r="BD243" s="182"/>
      <c r="BE243" s="182"/>
      <c r="BF243" s="179"/>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77"/>
      <c r="AV244" s="178"/>
      <c r="AW244" s="179"/>
      <c r="AX244" s="180"/>
      <c r="AY244" s="181"/>
      <c r="AZ244" s="181"/>
      <c r="BA244" s="182"/>
      <c r="BB244" s="182"/>
      <c r="BC244" s="182"/>
      <c r="BD244" s="182"/>
      <c r="BE244" s="182"/>
      <c r="BF244" s="179"/>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77"/>
      <c r="AV245" s="178"/>
      <c r="AW245" s="179"/>
      <c r="AX245" s="180"/>
      <c r="AY245" s="181"/>
      <c r="AZ245" s="181"/>
      <c r="BA245" s="182"/>
      <c r="BB245" s="182"/>
      <c r="BC245" s="182"/>
      <c r="BD245" s="182"/>
      <c r="BE245" s="182"/>
      <c r="BF245" s="179"/>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77"/>
      <c r="AV246" s="178"/>
      <c r="AW246" s="179"/>
      <c r="AX246" s="180"/>
      <c r="AY246" s="181"/>
      <c r="AZ246" s="181"/>
      <c r="BA246" s="182"/>
      <c r="BB246" s="182"/>
      <c r="BC246" s="182"/>
      <c r="BD246" s="182"/>
      <c r="BE246" s="182"/>
      <c r="BF246" s="179"/>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77"/>
      <c r="AV247" s="178"/>
      <c r="AW247" s="179"/>
      <c r="AX247" s="180"/>
      <c r="AY247" s="181"/>
      <c r="AZ247" s="181"/>
      <c r="BA247" s="182"/>
      <c r="BB247" s="182"/>
      <c r="BC247" s="182"/>
      <c r="BD247" s="182"/>
      <c r="BE247" s="182"/>
      <c r="BF247" s="179"/>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77"/>
      <c r="AV248" s="178"/>
      <c r="AW248" s="179"/>
      <c r="AX248" s="180"/>
      <c r="AY248" s="181"/>
      <c r="AZ248" s="181"/>
      <c r="BA248" s="182"/>
      <c r="BB248" s="182"/>
      <c r="BC248" s="182"/>
      <c r="BD248" s="182"/>
      <c r="BE248" s="182"/>
      <c r="BF248" s="179"/>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77"/>
      <c r="AV249" s="178"/>
      <c r="AW249" s="179"/>
      <c r="AX249" s="180"/>
      <c r="AY249" s="181"/>
      <c r="AZ249" s="181"/>
      <c r="BA249" s="182"/>
      <c r="BB249" s="182"/>
      <c r="BC249" s="182"/>
      <c r="BD249" s="182"/>
      <c r="BE249" s="182"/>
      <c r="BF249" s="179"/>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77"/>
      <c r="AV250" s="178"/>
      <c r="AW250" s="179"/>
      <c r="AX250" s="180"/>
      <c r="AY250" s="181"/>
      <c r="AZ250" s="181"/>
      <c r="BA250" s="182"/>
      <c r="BB250" s="182"/>
      <c r="BC250" s="182"/>
      <c r="BD250" s="182"/>
      <c r="BE250" s="182"/>
      <c r="BF250" s="179"/>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77"/>
      <c r="AV251" s="178"/>
      <c r="AW251" s="179"/>
      <c r="AX251" s="180"/>
      <c r="AY251" s="181"/>
      <c r="AZ251" s="181"/>
      <c r="BA251" s="182"/>
      <c r="BB251" s="182"/>
      <c r="BC251" s="182"/>
      <c r="BD251" s="182"/>
      <c r="BE251" s="182"/>
      <c r="BF251" s="179"/>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77"/>
      <c r="AV252" s="178"/>
      <c r="AW252" s="179"/>
      <c r="AX252" s="180"/>
      <c r="AY252" s="181"/>
      <c r="AZ252" s="181"/>
      <c r="BA252" s="182"/>
      <c r="BB252" s="182"/>
      <c r="BC252" s="182"/>
      <c r="BD252" s="182"/>
      <c r="BE252" s="182"/>
      <c r="BF252" s="179"/>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77"/>
      <c r="AV253" s="178"/>
      <c r="AW253" s="179"/>
      <c r="AX253" s="180"/>
      <c r="AY253" s="181"/>
      <c r="AZ253" s="181"/>
      <c r="BA253" s="182"/>
      <c r="BB253" s="182"/>
      <c r="BC253" s="182"/>
      <c r="BD253" s="182"/>
      <c r="BE253" s="182"/>
      <c r="BF253" s="179"/>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77"/>
      <c r="AV254" s="178"/>
      <c r="AW254" s="179"/>
      <c r="AX254" s="180"/>
      <c r="AY254" s="181"/>
      <c r="AZ254" s="181"/>
      <c r="BA254" s="182"/>
      <c r="BB254" s="182"/>
      <c r="BC254" s="182"/>
      <c r="BD254" s="182"/>
      <c r="BE254" s="182"/>
      <c r="BF254" s="179"/>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77"/>
      <c r="AV255" s="178"/>
      <c r="AW255" s="179"/>
      <c r="AX255" s="180"/>
      <c r="AY255" s="181"/>
      <c r="AZ255" s="181"/>
      <c r="BA255" s="182"/>
      <c r="BB255" s="182"/>
      <c r="BC255" s="182"/>
      <c r="BD255" s="182"/>
      <c r="BE255" s="182"/>
      <c r="BF255" s="179"/>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77"/>
      <c r="AV256" s="178"/>
      <c r="AW256" s="179"/>
      <c r="AX256" s="180"/>
      <c r="AY256" s="181"/>
      <c r="AZ256" s="181"/>
      <c r="BA256" s="182"/>
      <c r="BB256" s="182"/>
      <c r="BC256" s="182"/>
      <c r="BD256" s="182"/>
      <c r="BE256" s="182"/>
      <c r="BF256" s="179"/>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77"/>
      <c r="AV257" s="178"/>
      <c r="AW257" s="179"/>
      <c r="AX257" s="180"/>
      <c r="AY257" s="181"/>
      <c r="AZ257" s="181"/>
      <c r="BA257" s="182"/>
      <c r="BB257" s="182"/>
      <c r="BC257" s="182"/>
      <c r="BD257" s="182"/>
      <c r="BE257" s="182"/>
      <c r="BF257" s="179"/>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77"/>
      <c r="AV258" s="178"/>
      <c r="AW258" s="179"/>
      <c r="AX258" s="180"/>
      <c r="AY258" s="181"/>
      <c r="AZ258" s="181"/>
      <c r="BA258" s="182"/>
      <c r="BB258" s="182"/>
      <c r="BC258" s="182"/>
      <c r="BD258" s="182"/>
      <c r="BE258" s="182"/>
      <c r="BF258" s="179"/>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77"/>
      <c r="AV259" s="178"/>
      <c r="AW259" s="179"/>
      <c r="AX259" s="180"/>
      <c r="AY259" s="181"/>
      <c r="AZ259" s="181"/>
      <c r="BA259" s="182"/>
      <c r="BB259" s="182"/>
      <c r="BC259" s="182"/>
      <c r="BD259" s="182"/>
      <c r="BE259" s="182"/>
      <c r="BF259" s="179"/>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77"/>
      <c r="AV260" s="178"/>
      <c r="AW260" s="179"/>
      <c r="AX260" s="180"/>
      <c r="AY260" s="181"/>
      <c r="AZ260" s="181"/>
      <c r="BA260" s="182"/>
      <c r="BB260" s="182"/>
      <c r="BC260" s="182"/>
      <c r="BD260" s="182"/>
      <c r="BE260" s="182"/>
      <c r="BF260" s="179"/>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77"/>
      <c r="AV261" s="178"/>
      <c r="AW261" s="179"/>
      <c r="AX261" s="180"/>
      <c r="AY261" s="181"/>
      <c r="AZ261" s="181"/>
      <c r="BA261" s="182"/>
      <c r="BB261" s="182"/>
      <c r="BC261" s="182"/>
      <c r="BD261" s="182"/>
      <c r="BE261" s="182"/>
      <c r="BF261" s="179"/>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77"/>
      <c r="AV262" s="178"/>
      <c r="AW262" s="179"/>
      <c r="AX262" s="180"/>
      <c r="AY262" s="181"/>
      <c r="AZ262" s="181"/>
      <c r="BA262" s="182"/>
      <c r="BB262" s="182"/>
      <c r="BC262" s="182"/>
      <c r="BD262" s="182"/>
      <c r="BE262" s="182"/>
      <c r="BF262" s="179"/>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77"/>
      <c r="AV263" s="178"/>
      <c r="AW263" s="179"/>
      <c r="AX263" s="180"/>
      <c r="AY263" s="181"/>
      <c r="AZ263" s="181"/>
      <c r="BA263" s="182"/>
      <c r="BB263" s="182"/>
      <c r="BC263" s="182"/>
      <c r="BD263" s="182"/>
      <c r="BE263" s="182"/>
      <c r="BF263" s="179"/>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77"/>
      <c r="AV264" s="178"/>
      <c r="AW264" s="179"/>
      <c r="AX264" s="180"/>
      <c r="AY264" s="181"/>
      <c r="AZ264" s="181"/>
      <c r="BA264" s="182"/>
      <c r="BB264" s="182"/>
      <c r="BC264" s="182"/>
      <c r="BD264" s="182"/>
      <c r="BE264" s="182"/>
      <c r="BF264" s="179"/>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77"/>
      <c r="AV265" s="178"/>
      <c r="AW265" s="179"/>
      <c r="AX265" s="180"/>
      <c r="AY265" s="181"/>
      <c r="AZ265" s="181"/>
      <c r="BA265" s="182"/>
      <c r="BB265" s="182"/>
      <c r="BC265" s="182"/>
      <c r="BD265" s="182"/>
      <c r="BE265" s="182"/>
      <c r="BF265" s="179"/>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77"/>
      <c r="AV266" s="178"/>
      <c r="AW266" s="179"/>
      <c r="AX266" s="180"/>
      <c r="AY266" s="181"/>
      <c r="AZ266" s="181"/>
      <c r="BA266" s="182"/>
      <c r="BB266" s="182"/>
      <c r="BC266" s="182"/>
      <c r="BD266" s="182"/>
      <c r="BE266" s="182"/>
      <c r="BF266" s="179"/>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77"/>
      <c r="AV267" s="178"/>
      <c r="AW267" s="179"/>
      <c r="AX267" s="180"/>
      <c r="AY267" s="181"/>
      <c r="AZ267" s="181"/>
      <c r="BA267" s="182"/>
      <c r="BB267" s="182"/>
      <c r="BC267" s="182"/>
      <c r="BD267" s="182"/>
      <c r="BE267" s="182"/>
      <c r="BF267" s="179"/>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77"/>
      <c r="AV268" s="178"/>
      <c r="AW268" s="179"/>
      <c r="AX268" s="180"/>
      <c r="AY268" s="181"/>
      <c r="AZ268" s="181"/>
      <c r="BA268" s="182"/>
      <c r="BB268" s="182"/>
      <c r="BC268" s="182"/>
      <c r="BD268" s="182"/>
      <c r="BE268" s="182"/>
      <c r="BF268" s="179"/>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77"/>
      <c r="AV269" s="178"/>
      <c r="AW269" s="179"/>
      <c r="AX269" s="180"/>
      <c r="AY269" s="181"/>
      <c r="AZ269" s="181"/>
      <c r="BA269" s="182"/>
      <c r="BB269" s="182"/>
      <c r="BC269" s="182"/>
      <c r="BD269" s="182"/>
      <c r="BE269" s="182"/>
      <c r="BF269" s="179"/>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77"/>
      <c r="AV270" s="178"/>
      <c r="AW270" s="179"/>
      <c r="AX270" s="180"/>
      <c r="AY270" s="181"/>
      <c r="AZ270" s="181"/>
      <c r="BA270" s="182"/>
      <c r="BB270" s="182"/>
      <c r="BC270" s="182"/>
      <c r="BD270" s="182"/>
      <c r="BE270" s="182"/>
      <c r="BF270" s="179"/>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77"/>
      <c r="AV271" s="178"/>
      <c r="AW271" s="179"/>
      <c r="AX271" s="180"/>
      <c r="AY271" s="181"/>
      <c r="AZ271" s="181"/>
      <c r="BA271" s="182"/>
      <c r="BB271" s="182"/>
      <c r="BC271" s="182"/>
      <c r="BD271" s="182"/>
      <c r="BE271" s="182"/>
      <c r="BF271" s="179"/>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77"/>
      <c r="AV272" s="178"/>
      <c r="AW272" s="179"/>
      <c r="AX272" s="180"/>
      <c r="AY272" s="181"/>
      <c r="AZ272" s="181"/>
      <c r="BA272" s="182"/>
      <c r="BB272" s="182"/>
      <c r="BC272" s="182"/>
      <c r="BD272" s="182"/>
      <c r="BE272" s="182"/>
      <c r="BF272" s="179"/>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77"/>
      <c r="AV273" s="178"/>
      <c r="AW273" s="179"/>
      <c r="AX273" s="180"/>
      <c r="AY273" s="181"/>
      <c r="AZ273" s="181"/>
      <c r="BA273" s="182"/>
      <c r="BB273" s="182"/>
      <c r="BC273" s="182"/>
      <c r="BD273" s="182"/>
      <c r="BE273" s="182"/>
      <c r="BF273" s="179"/>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77"/>
      <c r="AV274" s="178"/>
      <c r="AW274" s="179"/>
      <c r="AX274" s="180"/>
      <c r="AY274" s="181"/>
      <c r="AZ274" s="181"/>
      <c r="BA274" s="182"/>
      <c r="BB274" s="182"/>
      <c r="BC274" s="182"/>
      <c r="BD274" s="182"/>
      <c r="BE274" s="182"/>
      <c r="BF274" s="179"/>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77"/>
      <c r="AV275" s="178"/>
      <c r="AW275" s="179"/>
      <c r="AX275" s="180"/>
      <c r="AY275" s="181"/>
      <c r="AZ275" s="181"/>
      <c r="BA275" s="182"/>
      <c r="BB275" s="182"/>
      <c r="BC275" s="182"/>
      <c r="BD275" s="182"/>
      <c r="BE275" s="182"/>
      <c r="BF275" s="179"/>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77"/>
      <c r="AV276" s="178"/>
      <c r="AW276" s="179"/>
      <c r="AX276" s="180"/>
      <c r="AY276" s="181"/>
      <c r="AZ276" s="181"/>
      <c r="BA276" s="182"/>
      <c r="BB276" s="182"/>
      <c r="BC276" s="182"/>
      <c r="BD276" s="182"/>
      <c r="BE276" s="182"/>
      <c r="BF276" s="179"/>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77"/>
      <c r="AV277" s="178"/>
      <c r="AW277" s="179"/>
      <c r="AX277" s="180"/>
      <c r="AY277" s="181"/>
      <c r="AZ277" s="181"/>
      <c r="BA277" s="182"/>
      <c r="BB277" s="182"/>
      <c r="BC277" s="182"/>
      <c r="BD277" s="182"/>
      <c r="BE277" s="182"/>
      <c r="BF277" s="179"/>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77"/>
      <c r="AV278" s="178"/>
      <c r="AW278" s="179"/>
      <c r="AX278" s="180"/>
      <c r="AY278" s="181"/>
      <c r="AZ278" s="181"/>
      <c r="BA278" s="182"/>
      <c r="BB278" s="182"/>
      <c r="BC278" s="182"/>
      <c r="BD278" s="182"/>
      <c r="BE278" s="182"/>
      <c r="BF278" s="179"/>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77"/>
      <c r="AV279" s="178"/>
      <c r="AW279" s="179"/>
      <c r="AX279" s="180"/>
      <c r="AY279" s="181"/>
      <c r="AZ279" s="181"/>
      <c r="BA279" s="182"/>
      <c r="BB279" s="182"/>
      <c r="BC279" s="182"/>
      <c r="BD279" s="182"/>
      <c r="BE279" s="182"/>
      <c r="BF279" s="179"/>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77"/>
      <c r="AV280" s="178"/>
      <c r="AW280" s="179"/>
      <c r="AX280" s="180"/>
      <c r="AY280" s="181"/>
      <c r="AZ280" s="181"/>
      <c r="BA280" s="182"/>
      <c r="BB280" s="182"/>
      <c r="BC280" s="182"/>
      <c r="BD280" s="182"/>
      <c r="BE280" s="182"/>
      <c r="BF280" s="179"/>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77"/>
      <c r="AV281" s="178"/>
      <c r="AW281" s="179"/>
      <c r="AX281" s="180"/>
      <c r="AY281" s="181"/>
      <c r="AZ281" s="181"/>
      <c r="BA281" s="182"/>
      <c r="BB281" s="182"/>
      <c r="BC281" s="182"/>
      <c r="BD281" s="182"/>
      <c r="BE281" s="182"/>
      <c r="BF281" s="179"/>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77"/>
      <c r="AV282" s="178"/>
      <c r="AW282" s="179"/>
      <c r="AX282" s="180"/>
      <c r="AY282" s="181"/>
      <c r="AZ282" s="181"/>
      <c r="BA282" s="182"/>
      <c r="BB282" s="182"/>
      <c r="BC282" s="182"/>
      <c r="BD282" s="182"/>
      <c r="BE282" s="182"/>
      <c r="BF282" s="179"/>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77"/>
      <c r="AV283" s="178"/>
      <c r="AW283" s="179"/>
      <c r="AX283" s="180"/>
      <c r="AY283" s="181"/>
      <c r="AZ283" s="181"/>
      <c r="BA283" s="182"/>
      <c r="BB283" s="182"/>
      <c r="BC283" s="182"/>
      <c r="BD283" s="182"/>
      <c r="BE283" s="182"/>
      <c r="BF283" s="179"/>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77"/>
      <c r="AV284" s="178"/>
      <c r="AW284" s="179"/>
      <c r="AX284" s="180"/>
      <c r="AY284" s="181"/>
      <c r="AZ284" s="181"/>
      <c r="BA284" s="182"/>
      <c r="BB284" s="182"/>
      <c r="BC284" s="182"/>
      <c r="BD284" s="182"/>
      <c r="BE284" s="182"/>
      <c r="BF284" s="179"/>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77"/>
      <c r="AV285" s="178"/>
      <c r="AW285" s="179"/>
      <c r="AX285" s="180"/>
      <c r="AY285" s="181"/>
      <c r="AZ285" s="181"/>
      <c r="BA285" s="182"/>
      <c r="BB285" s="182"/>
      <c r="BC285" s="182"/>
      <c r="BD285" s="182"/>
      <c r="BE285" s="182"/>
      <c r="BF285" s="179"/>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77"/>
      <c r="AV286" s="178"/>
      <c r="AW286" s="179"/>
      <c r="AX286" s="180"/>
      <c r="AY286" s="181"/>
      <c r="AZ286" s="181"/>
      <c r="BA286" s="182"/>
      <c r="BB286" s="182"/>
      <c r="BC286" s="182"/>
      <c r="BD286" s="182"/>
      <c r="BE286" s="182"/>
      <c r="BF286" s="179"/>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77"/>
      <c r="AV287" s="178"/>
      <c r="AW287" s="179"/>
      <c r="AX287" s="180"/>
      <c r="AY287" s="181"/>
      <c r="AZ287" s="181"/>
      <c r="BA287" s="182"/>
      <c r="BB287" s="182"/>
      <c r="BC287" s="182"/>
      <c r="BD287" s="182"/>
      <c r="BE287" s="182"/>
      <c r="BF287" s="179"/>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77"/>
      <c r="AV288" s="178"/>
      <c r="AW288" s="179"/>
      <c r="AX288" s="180"/>
      <c r="AY288" s="181"/>
      <c r="AZ288" s="181"/>
      <c r="BA288" s="182"/>
      <c r="BB288" s="182"/>
      <c r="BC288" s="182"/>
      <c r="BD288" s="182"/>
      <c r="BE288" s="182"/>
      <c r="BF288" s="179"/>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77"/>
      <c r="AV289" s="178"/>
      <c r="AW289" s="179"/>
      <c r="AX289" s="180"/>
      <c r="AY289" s="181"/>
      <c r="AZ289" s="181"/>
      <c r="BA289" s="182"/>
      <c r="BB289" s="182"/>
      <c r="BC289" s="182"/>
      <c r="BD289" s="182"/>
      <c r="BE289" s="182"/>
      <c r="BF289" s="179"/>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77"/>
      <c r="AV290" s="178"/>
      <c r="AW290" s="179"/>
      <c r="AX290" s="180"/>
      <c r="AY290" s="181"/>
      <c r="AZ290" s="181"/>
      <c r="BA290" s="182"/>
      <c r="BB290" s="182"/>
      <c r="BC290" s="182"/>
      <c r="BD290" s="182"/>
      <c r="BE290" s="182"/>
      <c r="BF290" s="179"/>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77"/>
      <c r="AV291" s="178"/>
      <c r="AW291" s="179"/>
      <c r="AX291" s="180"/>
      <c r="AY291" s="181"/>
      <c r="AZ291" s="181"/>
      <c r="BA291" s="182"/>
      <c r="BB291" s="182"/>
      <c r="BC291" s="182"/>
      <c r="BD291" s="182"/>
      <c r="BE291" s="182"/>
      <c r="BF291" s="179"/>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77"/>
      <c r="AV292" s="178"/>
      <c r="AW292" s="179"/>
      <c r="AX292" s="180"/>
      <c r="AY292" s="181"/>
      <c r="AZ292" s="181"/>
      <c r="BA292" s="182"/>
      <c r="BB292" s="182"/>
      <c r="BC292" s="182"/>
      <c r="BD292" s="182"/>
      <c r="BE292" s="182"/>
      <c r="BF292" s="179"/>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77"/>
      <c r="AV293" s="178"/>
      <c r="AW293" s="179"/>
      <c r="AX293" s="180"/>
      <c r="AY293" s="181"/>
      <c r="AZ293" s="181"/>
      <c r="BA293" s="182"/>
      <c r="BB293" s="182"/>
      <c r="BC293" s="182"/>
      <c r="BD293" s="182"/>
      <c r="BE293" s="182"/>
      <c r="BF293" s="179"/>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77"/>
      <c r="AV294" s="178"/>
      <c r="AW294" s="179"/>
      <c r="AX294" s="180"/>
      <c r="AY294" s="181"/>
      <c r="AZ294" s="181"/>
      <c r="BA294" s="182"/>
      <c r="BB294" s="182"/>
      <c r="BC294" s="182"/>
      <c r="BD294" s="182"/>
      <c r="BE294" s="182"/>
      <c r="BF294" s="179"/>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77"/>
      <c r="AV295" s="178"/>
      <c r="AW295" s="179"/>
      <c r="AX295" s="180"/>
      <c r="AY295" s="181"/>
      <c r="AZ295" s="181"/>
      <c r="BA295" s="182"/>
      <c r="BB295" s="182"/>
      <c r="BC295" s="182"/>
      <c r="BD295" s="182"/>
      <c r="BE295" s="182"/>
      <c r="BF295" s="179"/>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77"/>
      <c r="AV296" s="178"/>
      <c r="AW296" s="179"/>
      <c r="AX296" s="180"/>
      <c r="AY296" s="181"/>
      <c r="AZ296" s="181"/>
      <c r="BA296" s="182"/>
      <c r="BB296" s="182"/>
      <c r="BC296" s="182"/>
      <c r="BD296" s="182"/>
      <c r="BE296" s="182"/>
      <c r="BF296" s="179"/>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77"/>
      <c r="AV297" s="178"/>
      <c r="AW297" s="179"/>
      <c r="AX297" s="180"/>
      <c r="AY297" s="181"/>
      <c r="AZ297" s="181"/>
      <c r="BA297" s="182"/>
      <c r="BB297" s="182"/>
      <c r="BC297" s="182"/>
      <c r="BD297" s="182"/>
      <c r="BE297" s="182"/>
      <c r="BF297" s="179"/>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77"/>
      <c r="AV298" s="178"/>
      <c r="AW298" s="179"/>
      <c r="AX298" s="180"/>
      <c r="AY298" s="181"/>
      <c r="AZ298" s="181"/>
      <c r="BA298" s="182"/>
      <c r="BB298" s="182"/>
      <c r="BC298" s="182"/>
      <c r="BD298" s="182"/>
      <c r="BE298" s="182"/>
      <c r="BF298" s="179"/>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77"/>
      <c r="AV299" s="178"/>
      <c r="AW299" s="179"/>
      <c r="AX299" s="180"/>
      <c r="AY299" s="181"/>
      <c r="AZ299" s="181"/>
      <c r="BA299" s="182"/>
      <c r="BB299" s="182"/>
      <c r="BC299" s="182"/>
      <c r="BD299" s="182"/>
      <c r="BE299" s="182"/>
      <c r="BF299" s="179"/>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77"/>
      <c r="AV300" s="178"/>
      <c r="AW300" s="179"/>
      <c r="AX300" s="180"/>
      <c r="AY300" s="181"/>
      <c r="AZ300" s="181"/>
      <c r="BA300" s="182"/>
      <c r="BB300" s="182"/>
      <c r="BC300" s="182"/>
      <c r="BD300" s="182"/>
      <c r="BE300" s="182"/>
      <c r="BF300" s="179"/>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77"/>
      <c r="AV301" s="178"/>
      <c r="AW301" s="179"/>
      <c r="AX301" s="180"/>
      <c r="AY301" s="181"/>
      <c r="AZ301" s="181"/>
      <c r="BA301" s="182"/>
      <c r="BB301" s="182"/>
      <c r="BC301" s="182"/>
      <c r="BD301" s="182"/>
      <c r="BE301" s="182"/>
      <c r="BF301" s="179"/>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77"/>
      <c r="AV302" s="178"/>
      <c r="AW302" s="179"/>
      <c r="AX302" s="180"/>
      <c r="AY302" s="181"/>
      <c r="AZ302" s="181"/>
      <c r="BA302" s="182"/>
      <c r="BB302" s="182"/>
      <c r="BC302" s="182"/>
      <c r="BD302" s="182"/>
      <c r="BE302" s="182"/>
      <c r="BF302" s="179"/>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77"/>
      <c r="AV303" s="178"/>
      <c r="AW303" s="179"/>
      <c r="AX303" s="180"/>
      <c r="AY303" s="181"/>
      <c r="AZ303" s="181"/>
      <c r="BA303" s="182"/>
      <c r="BB303" s="182"/>
      <c r="BC303" s="182"/>
      <c r="BD303" s="182"/>
      <c r="BE303" s="182"/>
      <c r="BF303" s="179"/>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77"/>
      <c r="AV304" s="178"/>
      <c r="AW304" s="179"/>
      <c r="AX304" s="180"/>
      <c r="AY304" s="181"/>
      <c r="AZ304" s="181"/>
      <c r="BA304" s="182"/>
      <c r="BB304" s="182"/>
      <c r="BC304" s="182"/>
      <c r="BD304" s="182"/>
      <c r="BE304" s="182"/>
      <c r="BF304" s="179"/>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77"/>
      <c r="AV305" s="178"/>
      <c r="AW305" s="179"/>
      <c r="AX305" s="180"/>
      <c r="AY305" s="181"/>
      <c r="AZ305" s="181"/>
      <c r="BA305" s="182"/>
      <c r="BB305" s="182"/>
      <c r="BC305" s="182"/>
      <c r="BD305" s="182"/>
      <c r="BE305" s="182"/>
      <c r="BF305" s="179"/>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77"/>
      <c r="AV306" s="178"/>
      <c r="AW306" s="179"/>
      <c r="AX306" s="180"/>
      <c r="AY306" s="181"/>
      <c r="AZ306" s="181"/>
      <c r="BA306" s="182"/>
      <c r="BB306" s="182"/>
      <c r="BC306" s="182"/>
      <c r="BD306" s="182"/>
      <c r="BE306" s="182"/>
      <c r="BF306" s="179"/>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77"/>
      <c r="AV307" s="178"/>
      <c r="AW307" s="179"/>
      <c r="AX307" s="180"/>
      <c r="AY307" s="181"/>
      <c r="AZ307" s="181"/>
      <c r="BA307" s="182"/>
      <c r="BB307" s="182"/>
      <c r="BC307" s="182"/>
      <c r="BD307" s="182"/>
      <c r="BE307" s="182"/>
      <c r="BF307" s="179"/>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77"/>
      <c r="AV308" s="178"/>
      <c r="AW308" s="179"/>
      <c r="AX308" s="180"/>
      <c r="AY308" s="181"/>
      <c r="AZ308" s="181"/>
      <c r="BA308" s="182"/>
      <c r="BB308" s="182"/>
      <c r="BC308" s="182"/>
      <c r="BD308" s="182"/>
      <c r="BE308" s="182"/>
      <c r="BF308" s="179"/>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77"/>
      <c r="AV309" s="178"/>
      <c r="AW309" s="179"/>
      <c r="AX309" s="180"/>
      <c r="AY309" s="181"/>
      <c r="AZ309" s="181"/>
      <c r="BA309" s="182"/>
      <c r="BB309" s="182"/>
      <c r="BC309" s="182"/>
      <c r="BD309" s="182"/>
      <c r="BE309" s="182"/>
      <c r="BF309" s="179"/>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77"/>
      <c r="AV310" s="178"/>
      <c r="AW310" s="179"/>
      <c r="AX310" s="180"/>
      <c r="AY310" s="181"/>
      <c r="AZ310" s="181"/>
      <c r="BA310" s="182"/>
      <c r="BB310" s="182"/>
      <c r="BC310" s="182"/>
      <c r="BD310" s="182"/>
      <c r="BE310" s="182"/>
      <c r="BF310" s="179"/>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77"/>
      <c r="AV311" s="178"/>
      <c r="AW311" s="179"/>
      <c r="AX311" s="180"/>
      <c r="AY311" s="181"/>
      <c r="AZ311" s="181"/>
      <c r="BA311" s="182"/>
      <c r="BB311" s="182"/>
      <c r="BC311" s="182"/>
      <c r="BD311" s="182"/>
      <c r="BE311" s="182"/>
      <c r="BF311" s="179"/>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77"/>
      <c r="AV312" s="178"/>
      <c r="AW312" s="179"/>
      <c r="AX312" s="180"/>
      <c r="AY312" s="181"/>
      <c r="AZ312" s="181"/>
      <c r="BA312" s="182"/>
      <c r="BB312" s="182"/>
      <c r="BC312" s="182"/>
      <c r="BD312" s="182"/>
      <c r="BE312" s="182"/>
      <c r="BF312" s="179"/>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77"/>
      <c r="AV313" s="178"/>
      <c r="AW313" s="179"/>
      <c r="AX313" s="180"/>
      <c r="AY313" s="181"/>
      <c r="AZ313" s="181"/>
      <c r="BA313" s="182"/>
      <c r="BB313" s="182"/>
      <c r="BC313" s="182"/>
      <c r="BD313" s="182"/>
      <c r="BE313" s="182"/>
      <c r="BF313" s="179"/>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77"/>
      <c r="AV314" s="178"/>
      <c r="AW314" s="179"/>
      <c r="AX314" s="180"/>
      <c r="AY314" s="181"/>
      <c r="AZ314" s="181"/>
      <c r="BA314" s="182"/>
      <c r="BB314" s="182"/>
      <c r="BC314" s="182"/>
      <c r="BD314" s="182"/>
      <c r="BE314" s="182"/>
      <c r="BF314" s="179"/>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77"/>
      <c r="AV315" s="178"/>
      <c r="AW315" s="179"/>
      <c r="AX315" s="180"/>
      <c r="AY315" s="181"/>
      <c r="AZ315" s="181"/>
      <c r="BA315" s="182"/>
      <c r="BB315" s="182"/>
      <c r="BC315" s="182"/>
      <c r="BD315" s="182"/>
      <c r="BE315" s="182"/>
      <c r="BF315" s="179"/>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77"/>
      <c r="AV316" s="178"/>
      <c r="AW316" s="179"/>
      <c r="AX316" s="180"/>
      <c r="AY316" s="181"/>
      <c r="AZ316" s="181"/>
      <c r="BA316" s="182"/>
      <c r="BB316" s="182"/>
      <c r="BC316" s="182"/>
      <c r="BD316" s="182"/>
      <c r="BE316" s="182"/>
      <c r="BF316" s="179"/>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77"/>
      <c r="AV317" s="178"/>
      <c r="AW317" s="179"/>
      <c r="AX317" s="180"/>
      <c r="AY317" s="181"/>
      <c r="AZ317" s="181"/>
      <c r="BA317" s="182"/>
      <c r="BB317" s="182"/>
      <c r="BC317" s="182"/>
      <c r="BD317" s="182"/>
      <c r="BE317" s="182"/>
      <c r="BF317" s="179"/>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77"/>
      <c r="AV318" s="178"/>
      <c r="AW318" s="179"/>
      <c r="AX318" s="180"/>
      <c r="AY318" s="181"/>
      <c r="AZ318" s="181"/>
      <c r="BA318" s="182"/>
      <c r="BB318" s="182"/>
      <c r="BC318" s="182"/>
      <c r="BD318" s="182"/>
      <c r="BE318" s="182"/>
      <c r="BF318" s="179"/>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77"/>
      <c r="AV319" s="178"/>
      <c r="AW319" s="179"/>
      <c r="AX319" s="180"/>
      <c r="AY319" s="181"/>
      <c r="AZ319" s="181"/>
      <c r="BA319" s="182"/>
      <c r="BB319" s="182"/>
      <c r="BC319" s="182"/>
      <c r="BD319" s="182"/>
      <c r="BE319" s="182"/>
      <c r="BF319" s="179"/>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77"/>
      <c r="AV320" s="178"/>
      <c r="AW320" s="179"/>
      <c r="AX320" s="180"/>
      <c r="AY320" s="181"/>
      <c r="AZ320" s="181"/>
      <c r="BA320" s="182"/>
      <c r="BB320" s="182"/>
      <c r="BC320" s="182"/>
      <c r="BD320" s="182"/>
      <c r="BE320" s="182"/>
      <c r="BF320" s="179"/>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77"/>
      <c r="AV321" s="178"/>
      <c r="AW321" s="179"/>
      <c r="AX321" s="180"/>
      <c r="AY321" s="181"/>
      <c r="AZ321" s="181"/>
      <c r="BA321" s="182"/>
      <c r="BB321" s="182"/>
      <c r="BC321" s="182"/>
      <c r="BD321" s="182"/>
      <c r="BE321" s="182"/>
      <c r="BF321" s="179"/>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77"/>
      <c r="AV322" s="178"/>
      <c r="AW322" s="179"/>
      <c r="AX322" s="180"/>
      <c r="AY322" s="181"/>
      <c r="AZ322" s="181"/>
      <c r="BA322" s="182"/>
      <c r="BB322" s="182"/>
      <c r="BC322" s="182"/>
      <c r="BD322" s="182"/>
      <c r="BE322" s="182"/>
      <c r="BF322" s="179"/>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77"/>
      <c r="AV323" s="178"/>
      <c r="AW323" s="179"/>
      <c r="AX323" s="180"/>
      <c r="AY323" s="181"/>
      <c r="AZ323" s="181"/>
      <c r="BA323" s="182"/>
      <c r="BB323" s="182"/>
      <c r="BC323" s="182"/>
      <c r="BD323" s="182"/>
      <c r="BE323" s="182"/>
      <c r="BF323" s="179"/>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77"/>
      <c r="AV324" s="178"/>
      <c r="AW324" s="179"/>
      <c r="AX324" s="180"/>
      <c r="AY324" s="181"/>
      <c r="AZ324" s="181"/>
      <c r="BA324" s="182"/>
      <c r="BB324" s="182"/>
      <c r="BC324" s="182"/>
      <c r="BD324" s="182"/>
      <c r="BE324" s="182"/>
      <c r="BF324" s="179"/>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77"/>
      <c r="AV325" s="178"/>
      <c r="AW325" s="179"/>
      <c r="AX325" s="180"/>
      <c r="AY325" s="181"/>
      <c r="AZ325" s="181"/>
      <c r="BA325" s="182"/>
      <c r="BB325" s="182"/>
      <c r="BC325" s="182"/>
      <c r="BD325" s="182"/>
      <c r="BE325" s="182"/>
      <c r="BF325" s="179"/>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77"/>
      <c r="AV326" s="178"/>
      <c r="AW326" s="179"/>
      <c r="AX326" s="180"/>
      <c r="AY326" s="181"/>
      <c r="AZ326" s="181"/>
      <c r="BA326" s="182"/>
      <c r="BB326" s="182"/>
      <c r="BC326" s="182"/>
      <c r="BD326" s="182"/>
      <c r="BE326" s="182"/>
      <c r="BF326" s="179"/>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77"/>
      <c r="AV327" s="178"/>
      <c r="AW327" s="179"/>
      <c r="AX327" s="180"/>
      <c r="AY327" s="181"/>
      <c r="AZ327" s="181"/>
      <c r="BA327" s="182"/>
      <c r="BB327" s="182"/>
      <c r="BC327" s="182"/>
      <c r="BD327" s="182"/>
      <c r="BE327" s="182"/>
      <c r="BF327" s="179"/>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77"/>
      <c r="AV328" s="178"/>
      <c r="AW328" s="179"/>
      <c r="AX328" s="180"/>
      <c r="AY328" s="181"/>
      <c r="AZ328" s="181"/>
      <c r="BA328" s="182"/>
      <c r="BB328" s="182"/>
      <c r="BC328" s="182"/>
      <c r="BD328" s="182"/>
      <c r="BE328" s="182"/>
      <c r="BF328" s="179"/>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77"/>
      <c r="AV329" s="178"/>
      <c r="AW329" s="179"/>
      <c r="AX329" s="180"/>
      <c r="AY329" s="181"/>
      <c r="AZ329" s="181"/>
      <c r="BA329" s="182"/>
      <c r="BB329" s="182"/>
      <c r="BC329" s="182"/>
      <c r="BD329" s="182"/>
      <c r="BE329" s="182"/>
      <c r="BF329" s="179"/>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77"/>
      <c r="AV330" s="178"/>
      <c r="AW330" s="179"/>
      <c r="AX330" s="180"/>
      <c r="AY330" s="181"/>
      <c r="AZ330" s="181"/>
      <c r="BA330" s="182"/>
      <c r="BB330" s="182"/>
      <c r="BC330" s="182"/>
      <c r="BD330" s="182"/>
      <c r="BE330" s="182"/>
      <c r="BF330" s="179"/>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77"/>
      <c r="AV331" s="178"/>
      <c r="AW331" s="179"/>
      <c r="AX331" s="180"/>
      <c r="AY331" s="181"/>
      <c r="AZ331" s="181"/>
      <c r="BA331" s="182"/>
      <c r="BB331" s="182"/>
      <c r="BC331" s="182"/>
      <c r="BD331" s="182"/>
      <c r="BE331" s="182"/>
      <c r="BF331" s="179"/>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77"/>
      <c r="AV332" s="178"/>
      <c r="AW332" s="179"/>
      <c r="AX332" s="180"/>
      <c r="AY332" s="181"/>
      <c r="AZ332" s="181"/>
      <c r="BA332" s="182"/>
      <c r="BB332" s="182"/>
      <c r="BC332" s="182"/>
      <c r="BD332" s="182"/>
      <c r="BE332" s="182"/>
      <c r="BF332" s="179"/>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77"/>
      <c r="AV333" s="178"/>
      <c r="AW333" s="179"/>
      <c r="AX333" s="180"/>
      <c r="AY333" s="181"/>
      <c r="AZ333" s="181"/>
      <c r="BA333" s="182"/>
      <c r="BB333" s="182"/>
      <c r="BC333" s="182"/>
      <c r="BD333" s="182"/>
      <c r="BE333" s="182"/>
      <c r="BF333" s="179"/>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77"/>
      <c r="AV334" s="178"/>
      <c r="AW334" s="179"/>
      <c r="AX334" s="180"/>
      <c r="AY334" s="181"/>
      <c r="AZ334" s="181"/>
      <c r="BA334" s="182"/>
      <c r="BB334" s="182"/>
      <c r="BC334" s="182"/>
      <c r="BD334" s="182"/>
      <c r="BE334" s="182"/>
      <c r="BF334" s="179"/>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77"/>
      <c r="AV335" s="178"/>
      <c r="AW335" s="179"/>
      <c r="AX335" s="180"/>
      <c r="AY335" s="181"/>
      <c r="AZ335" s="181"/>
      <c r="BA335" s="182"/>
      <c r="BB335" s="182"/>
      <c r="BC335" s="182"/>
      <c r="BD335" s="182"/>
      <c r="BE335" s="182"/>
      <c r="BF335" s="179"/>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77"/>
      <c r="AV336" s="178"/>
      <c r="AW336" s="179"/>
      <c r="AX336" s="180"/>
      <c r="AY336" s="181"/>
      <c r="AZ336" s="181"/>
      <c r="BA336" s="182"/>
      <c r="BB336" s="182"/>
      <c r="BC336" s="182"/>
      <c r="BD336" s="182"/>
      <c r="BE336" s="182"/>
      <c r="BF336" s="179"/>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77"/>
      <c r="AV337" s="178"/>
      <c r="AW337" s="179"/>
      <c r="AX337" s="180"/>
      <c r="AY337" s="181"/>
      <c r="AZ337" s="181"/>
      <c r="BA337" s="182"/>
      <c r="BB337" s="182"/>
      <c r="BC337" s="182"/>
      <c r="BD337" s="182"/>
      <c r="BE337" s="182"/>
      <c r="BF337" s="179"/>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77"/>
      <c r="AV338" s="178"/>
      <c r="AW338" s="179"/>
      <c r="AX338" s="180"/>
      <c r="AY338" s="181"/>
      <c r="AZ338" s="181"/>
      <c r="BA338" s="182"/>
      <c r="BB338" s="182"/>
      <c r="BC338" s="182"/>
      <c r="BD338" s="182"/>
      <c r="BE338" s="182"/>
      <c r="BF338" s="179"/>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77"/>
      <c r="AV339" s="178"/>
      <c r="AW339" s="179"/>
      <c r="AX339" s="180"/>
      <c r="AY339" s="181"/>
      <c r="AZ339" s="181"/>
      <c r="BA339" s="182"/>
      <c r="BB339" s="182"/>
      <c r="BC339" s="182"/>
      <c r="BD339" s="182"/>
      <c r="BE339" s="182"/>
      <c r="BF339" s="179"/>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77"/>
      <c r="AV340" s="178"/>
      <c r="AW340" s="179"/>
      <c r="AX340" s="180"/>
      <c r="AY340" s="181"/>
      <c r="AZ340" s="181"/>
      <c r="BA340" s="182"/>
      <c r="BB340" s="182"/>
      <c r="BC340" s="182"/>
      <c r="BD340" s="182"/>
      <c r="BE340" s="182"/>
      <c r="BF340" s="179"/>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77"/>
      <c r="AV341" s="178"/>
      <c r="AW341" s="179"/>
      <c r="AX341" s="180"/>
      <c r="AY341" s="181"/>
      <c r="AZ341" s="181"/>
      <c r="BA341" s="182"/>
      <c r="BB341" s="182"/>
      <c r="BC341" s="182"/>
      <c r="BD341" s="182"/>
      <c r="BE341" s="182"/>
      <c r="BF341" s="179"/>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77"/>
      <c r="AV342" s="178"/>
      <c r="AW342" s="179"/>
      <c r="AX342" s="180"/>
      <c r="AY342" s="181"/>
      <c r="AZ342" s="181"/>
      <c r="BA342" s="182"/>
      <c r="BB342" s="182"/>
      <c r="BC342" s="182"/>
      <c r="BD342" s="182"/>
      <c r="BE342" s="182"/>
      <c r="BF342" s="179"/>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77"/>
      <c r="AV343" s="178"/>
      <c r="AW343" s="179"/>
      <c r="AX343" s="180"/>
      <c r="AY343" s="181"/>
      <c r="AZ343" s="181"/>
      <c r="BA343" s="182"/>
      <c r="BB343" s="182"/>
      <c r="BC343" s="182"/>
      <c r="BD343" s="182"/>
      <c r="BE343" s="182"/>
      <c r="BF343" s="179"/>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77"/>
      <c r="AV344" s="178"/>
      <c r="AW344" s="179"/>
      <c r="AX344" s="180"/>
      <c r="AY344" s="181"/>
      <c r="AZ344" s="181"/>
      <c r="BA344" s="182"/>
      <c r="BB344" s="182"/>
      <c r="BC344" s="182"/>
      <c r="BD344" s="182"/>
      <c r="BE344" s="182"/>
      <c r="BF344" s="179"/>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77"/>
      <c r="AV345" s="178"/>
      <c r="AW345" s="179"/>
      <c r="AX345" s="180"/>
      <c r="AY345" s="181"/>
      <c r="AZ345" s="181"/>
      <c r="BA345" s="182"/>
      <c r="BB345" s="182"/>
      <c r="BC345" s="182"/>
      <c r="BD345" s="182"/>
      <c r="BE345" s="182"/>
      <c r="BF345" s="179"/>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77"/>
      <c r="AV346" s="178"/>
      <c r="AW346" s="179"/>
      <c r="AX346" s="180"/>
      <c r="AY346" s="181"/>
      <c r="AZ346" s="181"/>
      <c r="BA346" s="182"/>
      <c r="BB346" s="182"/>
      <c r="BC346" s="182"/>
      <c r="BD346" s="182"/>
      <c r="BE346" s="182"/>
      <c r="BF346" s="179"/>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77"/>
      <c r="AV347" s="178"/>
      <c r="AW347" s="179"/>
      <c r="AX347" s="180"/>
      <c r="AY347" s="181"/>
      <c r="AZ347" s="181"/>
      <c r="BA347" s="182"/>
      <c r="BB347" s="182"/>
      <c r="BC347" s="182"/>
      <c r="BD347" s="182"/>
      <c r="BE347" s="182"/>
      <c r="BF347" s="179"/>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77"/>
      <c r="AV348" s="178"/>
      <c r="AW348" s="179"/>
      <c r="AX348" s="180"/>
      <c r="AY348" s="181"/>
      <c r="AZ348" s="181"/>
      <c r="BA348" s="182"/>
      <c r="BB348" s="182"/>
      <c r="BC348" s="182"/>
      <c r="BD348" s="182"/>
      <c r="BE348" s="182"/>
      <c r="BF348" s="179"/>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77"/>
      <c r="AV349" s="178"/>
      <c r="AW349" s="179"/>
      <c r="AX349" s="180"/>
      <c r="AY349" s="181"/>
      <c r="AZ349" s="181"/>
      <c r="BA349" s="182"/>
      <c r="BB349" s="182"/>
      <c r="BC349" s="182"/>
      <c r="BD349" s="182"/>
      <c r="BE349" s="182"/>
      <c r="BF349" s="179"/>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77"/>
      <c r="AV350" s="178"/>
      <c r="AW350" s="179"/>
      <c r="AX350" s="180"/>
      <c r="AY350" s="181"/>
      <c r="AZ350" s="181"/>
      <c r="BA350" s="182"/>
      <c r="BB350" s="182"/>
      <c r="BC350" s="182"/>
      <c r="BD350" s="182"/>
      <c r="BE350" s="182"/>
      <c r="BF350" s="179"/>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77"/>
      <c r="AV351" s="178"/>
      <c r="AW351" s="179"/>
      <c r="AX351" s="180"/>
      <c r="AY351" s="181"/>
      <c r="AZ351" s="181"/>
      <c r="BA351" s="182"/>
      <c r="BB351" s="182"/>
      <c r="BC351" s="182"/>
      <c r="BD351" s="182"/>
      <c r="BE351" s="182"/>
      <c r="BF351" s="179"/>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77"/>
      <c r="AV352" s="178"/>
      <c r="AW352" s="179"/>
      <c r="AX352" s="180"/>
      <c r="AY352" s="181"/>
      <c r="AZ352" s="181"/>
      <c r="BA352" s="182"/>
      <c r="BB352" s="182"/>
      <c r="BC352" s="182"/>
      <c r="BD352" s="182"/>
      <c r="BE352" s="182"/>
      <c r="BF352" s="179"/>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77"/>
      <c r="AV353" s="178"/>
      <c r="AW353" s="179"/>
      <c r="AX353" s="180"/>
      <c r="AY353" s="181"/>
      <c r="AZ353" s="181"/>
      <c r="BA353" s="182"/>
      <c r="BB353" s="182"/>
      <c r="BC353" s="182"/>
      <c r="BD353" s="182"/>
      <c r="BE353" s="182"/>
      <c r="BF353" s="179"/>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77"/>
      <c r="AV354" s="178"/>
      <c r="AW354" s="179"/>
      <c r="AX354" s="180"/>
      <c r="AY354" s="181"/>
      <c r="AZ354" s="181"/>
      <c r="BA354" s="182"/>
      <c r="BB354" s="182"/>
      <c r="BC354" s="182"/>
      <c r="BD354" s="182"/>
      <c r="BE354" s="182"/>
      <c r="BF354" s="179"/>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77"/>
      <c r="AV355" s="178"/>
      <c r="AW355" s="179"/>
      <c r="AX355" s="180"/>
      <c r="AY355" s="181"/>
      <c r="AZ355" s="181"/>
      <c r="BA355" s="182"/>
      <c r="BB355" s="182"/>
      <c r="BC355" s="182"/>
      <c r="BD355" s="182"/>
      <c r="BE355" s="182"/>
      <c r="BF355" s="179"/>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77"/>
      <c r="AV356" s="178"/>
      <c r="AW356" s="179"/>
      <c r="AX356" s="180"/>
      <c r="AY356" s="181"/>
      <c r="AZ356" s="181"/>
      <c r="BA356" s="182"/>
      <c r="BB356" s="182"/>
      <c r="BC356" s="182"/>
      <c r="BD356" s="182"/>
      <c r="BE356" s="182"/>
      <c r="BF356" s="179"/>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77"/>
      <c r="AV357" s="178"/>
      <c r="AW357" s="179"/>
      <c r="AX357" s="180"/>
      <c r="AY357" s="181"/>
      <c r="AZ357" s="181"/>
      <c r="BA357" s="182"/>
      <c r="BB357" s="182"/>
      <c r="BC357" s="182"/>
      <c r="BD357" s="182"/>
      <c r="BE357" s="182"/>
      <c r="BF357" s="179"/>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77"/>
      <c r="AV358" s="178"/>
      <c r="AW358" s="179"/>
      <c r="AX358" s="180"/>
      <c r="AY358" s="181"/>
      <c r="AZ358" s="181"/>
      <c r="BA358" s="182"/>
      <c r="BB358" s="182"/>
      <c r="BC358" s="182"/>
      <c r="BD358" s="182"/>
      <c r="BE358" s="182"/>
      <c r="BF358" s="179"/>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77"/>
      <c r="AV359" s="178"/>
      <c r="AW359" s="179"/>
      <c r="AX359" s="180"/>
      <c r="AY359" s="181"/>
      <c r="AZ359" s="181"/>
      <c r="BA359" s="182"/>
      <c r="BB359" s="182"/>
      <c r="BC359" s="182"/>
      <c r="BD359" s="182"/>
      <c r="BE359" s="182"/>
      <c r="BF359" s="179"/>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77"/>
      <c r="AV360" s="178"/>
      <c r="AW360" s="179"/>
      <c r="AX360" s="180"/>
      <c r="AY360" s="181"/>
      <c r="AZ360" s="181"/>
      <c r="BA360" s="182"/>
      <c r="BB360" s="182"/>
      <c r="BC360" s="182"/>
      <c r="BD360" s="182"/>
      <c r="BE360" s="182"/>
      <c r="BF360" s="179"/>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77"/>
      <c r="AV361" s="178"/>
      <c r="AW361" s="179"/>
      <c r="AX361" s="180"/>
      <c r="AY361" s="181"/>
      <c r="AZ361" s="181"/>
      <c r="BA361" s="182"/>
      <c r="BB361" s="182"/>
      <c r="BC361" s="182"/>
      <c r="BD361" s="182"/>
      <c r="BE361" s="182"/>
      <c r="BF361" s="179"/>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77"/>
      <c r="AV362" s="178"/>
      <c r="AW362" s="179"/>
      <c r="AX362" s="180"/>
      <c r="AY362" s="181"/>
      <c r="AZ362" s="181"/>
      <c r="BA362" s="182"/>
      <c r="BB362" s="182"/>
      <c r="BC362" s="182"/>
      <c r="BD362" s="182"/>
      <c r="BE362" s="182"/>
      <c r="BF362" s="179"/>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77"/>
      <c r="AV363" s="178"/>
      <c r="AW363" s="179"/>
      <c r="AX363" s="180"/>
      <c r="AY363" s="181"/>
      <c r="AZ363" s="181"/>
      <c r="BA363" s="182"/>
      <c r="BB363" s="182"/>
      <c r="BC363" s="182"/>
      <c r="BD363" s="182"/>
      <c r="BE363" s="182"/>
      <c r="BF363" s="179"/>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77"/>
      <c r="AV364" s="178"/>
      <c r="AW364" s="179"/>
      <c r="AX364" s="180"/>
      <c r="AY364" s="181"/>
      <c r="AZ364" s="181"/>
      <c r="BA364" s="182"/>
      <c r="BB364" s="182"/>
      <c r="BC364" s="182"/>
      <c r="BD364" s="182"/>
      <c r="BE364" s="182"/>
      <c r="BF364" s="179"/>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77"/>
      <c r="AV365" s="178"/>
      <c r="AW365" s="179"/>
      <c r="AX365" s="180"/>
      <c r="AY365" s="181"/>
      <c r="AZ365" s="181"/>
      <c r="BA365" s="182"/>
      <c r="BB365" s="182"/>
      <c r="BC365" s="182"/>
      <c r="BD365" s="182"/>
      <c r="BE365" s="182"/>
      <c r="BF365" s="179"/>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77"/>
      <c r="AV366" s="178"/>
      <c r="AW366" s="179"/>
      <c r="AX366" s="180"/>
      <c r="AY366" s="181"/>
      <c r="AZ366" s="181"/>
      <c r="BA366" s="182"/>
      <c r="BB366" s="182"/>
      <c r="BC366" s="182"/>
      <c r="BD366" s="182"/>
      <c r="BE366" s="182"/>
      <c r="BF366" s="179"/>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77"/>
      <c r="AV367" s="178"/>
      <c r="AW367" s="179"/>
      <c r="AX367" s="180"/>
      <c r="AY367" s="181"/>
      <c r="AZ367" s="181"/>
      <c r="BA367" s="182"/>
      <c r="BB367" s="182"/>
      <c r="BC367" s="182"/>
      <c r="BD367" s="182"/>
      <c r="BE367" s="182"/>
      <c r="BF367" s="179"/>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77"/>
      <c r="AV368" s="178"/>
      <c r="AW368" s="179"/>
      <c r="AX368" s="180"/>
      <c r="AY368" s="181"/>
      <c r="AZ368" s="181"/>
      <c r="BA368" s="182"/>
      <c r="BB368" s="182"/>
      <c r="BC368" s="182"/>
      <c r="BD368" s="182"/>
      <c r="BE368" s="182"/>
      <c r="BF368" s="179"/>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77"/>
      <c r="AV369" s="178"/>
      <c r="AW369" s="179"/>
      <c r="AX369" s="180"/>
      <c r="AY369" s="181"/>
      <c r="AZ369" s="181"/>
      <c r="BA369" s="182"/>
      <c r="BB369" s="182"/>
      <c r="BC369" s="182"/>
      <c r="BD369" s="182"/>
      <c r="BE369" s="182"/>
      <c r="BF369" s="179"/>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77"/>
      <c r="AV370" s="178"/>
      <c r="AW370" s="179"/>
      <c r="AX370" s="180"/>
      <c r="AY370" s="181"/>
      <c r="AZ370" s="181"/>
      <c r="BA370" s="182"/>
      <c r="BB370" s="182"/>
      <c r="BC370" s="182"/>
      <c r="BD370" s="182"/>
      <c r="BE370" s="182"/>
      <c r="BF370" s="179"/>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77"/>
      <c r="AV371" s="178"/>
      <c r="AW371" s="179"/>
      <c r="AX371" s="180"/>
      <c r="AY371" s="181"/>
      <c r="AZ371" s="181"/>
      <c r="BA371" s="182"/>
      <c r="BB371" s="182"/>
      <c r="BC371" s="182"/>
      <c r="BD371" s="182"/>
      <c r="BE371" s="182"/>
      <c r="BF371" s="179"/>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77"/>
      <c r="AV372" s="178"/>
      <c r="AW372" s="179"/>
      <c r="AX372" s="180"/>
      <c r="AY372" s="181"/>
      <c r="AZ372" s="181"/>
      <c r="BA372" s="182"/>
      <c r="BB372" s="182"/>
      <c r="BC372" s="182"/>
      <c r="BD372" s="182"/>
      <c r="BE372" s="182"/>
      <c r="BF372" s="179"/>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77"/>
      <c r="AV373" s="178"/>
      <c r="AW373" s="179"/>
      <c r="AX373" s="180"/>
      <c r="AY373" s="181"/>
      <c r="AZ373" s="181"/>
      <c r="BA373" s="182"/>
      <c r="BB373" s="182"/>
      <c r="BC373" s="182"/>
      <c r="BD373" s="182"/>
      <c r="BE373" s="182"/>
      <c r="BF373" s="179"/>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77"/>
      <c r="AV374" s="178"/>
      <c r="AW374" s="179"/>
      <c r="AX374" s="180"/>
      <c r="AY374" s="181"/>
      <c r="AZ374" s="181"/>
      <c r="BA374" s="182"/>
      <c r="BB374" s="182"/>
      <c r="BC374" s="182"/>
      <c r="BD374" s="182"/>
      <c r="BE374" s="182"/>
      <c r="BF374" s="179"/>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77"/>
      <c r="AV375" s="178"/>
      <c r="AW375" s="179"/>
      <c r="AX375" s="180"/>
      <c r="AY375" s="181"/>
      <c r="AZ375" s="181"/>
      <c r="BA375" s="182"/>
      <c r="BB375" s="182"/>
      <c r="BC375" s="182"/>
      <c r="BD375" s="182"/>
      <c r="BE375" s="182"/>
      <c r="BF375" s="179"/>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77"/>
      <c r="AV376" s="178"/>
      <c r="AW376" s="179"/>
      <c r="AX376" s="180"/>
      <c r="AY376" s="181"/>
      <c r="AZ376" s="181"/>
      <c r="BA376" s="182"/>
      <c r="BB376" s="182"/>
      <c r="BC376" s="182"/>
      <c r="BD376" s="182"/>
      <c r="BE376" s="182"/>
      <c r="BF376" s="179"/>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77"/>
      <c r="AV377" s="178"/>
      <c r="AW377" s="179"/>
      <c r="AX377" s="180"/>
      <c r="AY377" s="181"/>
      <c r="AZ377" s="181"/>
      <c r="BA377" s="182"/>
      <c r="BB377" s="182"/>
      <c r="BC377" s="182"/>
      <c r="BD377" s="182"/>
      <c r="BE377" s="182"/>
      <c r="BF377" s="179"/>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77"/>
      <c r="AV378" s="178"/>
      <c r="AW378" s="179"/>
      <c r="AX378" s="180"/>
      <c r="AY378" s="181"/>
      <c r="AZ378" s="181"/>
      <c r="BA378" s="182"/>
      <c r="BB378" s="182"/>
      <c r="BC378" s="182"/>
      <c r="BD378" s="182"/>
      <c r="BE378" s="182"/>
      <c r="BF378" s="179"/>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77"/>
      <c r="AV379" s="178"/>
      <c r="AW379" s="179"/>
      <c r="AX379" s="180"/>
      <c r="AY379" s="181"/>
      <c r="AZ379" s="181"/>
      <c r="BA379" s="182"/>
      <c r="BB379" s="182"/>
      <c r="BC379" s="182"/>
      <c r="BD379" s="182"/>
      <c r="BE379" s="182"/>
      <c r="BF379" s="179"/>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77"/>
      <c r="AV380" s="178"/>
      <c r="AW380" s="179"/>
      <c r="AX380" s="180"/>
      <c r="AY380" s="181"/>
      <c r="AZ380" s="181"/>
      <c r="BA380" s="182"/>
      <c r="BB380" s="182"/>
      <c r="BC380" s="182"/>
      <c r="BD380" s="182"/>
      <c r="BE380" s="182"/>
      <c r="BF380" s="179"/>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77"/>
      <c r="AV381" s="178"/>
      <c r="AW381" s="179"/>
      <c r="AX381" s="180"/>
      <c r="AY381" s="181"/>
      <c r="AZ381" s="181"/>
      <c r="BA381" s="182"/>
      <c r="BB381" s="182"/>
      <c r="BC381" s="182"/>
      <c r="BD381" s="182"/>
      <c r="BE381" s="182"/>
      <c r="BF381" s="179"/>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77"/>
      <c r="AV382" s="178"/>
      <c r="AW382" s="179"/>
      <c r="AX382" s="180"/>
      <c r="AY382" s="181"/>
      <c r="AZ382" s="181"/>
      <c r="BA382" s="182"/>
      <c r="BB382" s="182"/>
      <c r="BC382" s="182"/>
      <c r="BD382" s="182"/>
      <c r="BE382" s="182"/>
      <c r="BF382" s="179"/>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77"/>
      <c r="AV383" s="178"/>
      <c r="AW383" s="179"/>
      <c r="AX383" s="180"/>
      <c r="AY383" s="181"/>
      <c r="AZ383" s="181"/>
      <c r="BA383" s="182"/>
      <c r="BB383" s="182"/>
      <c r="BC383" s="182"/>
      <c r="BD383" s="182"/>
      <c r="BE383" s="182"/>
      <c r="BF383" s="179"/>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77"/>
      <c r="AV384" s="178"/>
      <c r="AW384" s="179"/>
      <c r="AX384" s="180"/>
      <c r="AY384" s="181"/>
      <c r="AZ384" s="181"/>
      <c r="BA384" s="182"/>
      <c r="BB384" s="182"/>
      <c r="BC384" s="182"/>
      <c r="BD384" s="182"/>
      <c r="BE384" s="182"/>
      <c r="BF384" s="179"/>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77"/>
      <c r="AV385" s="178"/>
      <c r="AW385" s="179"/>
      <c r="AX385" s="180"/>
      <c r="AY385" s="181"/>
      <c r="AZ385" s="181"/>
      <c r="BA385" s="182"/>
      <c r="BB385" s="182"/>
      <c r="BC385" s="182"/>
      <c r="BD385" s="182"/>
      <c r="BE385" s="182"/>
      <c r="BF385" s="179"/>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77"/>
      <c r="AV386" s="178"/>
      <c r="AW386" s="179"/>
      <c r="AX386" s="180"/>
      <c r="AY386" s="181"/>
      <c r="AZ386" s="181"/>
      <c r="BA386" s="182"/>
      <c r="BB386" s="182"/>
      <c r="BC386" s="182"/>
      <c r="BD386" s="182"/>
      <c r="BE386" s="182"/>
      <c r="BF386" s="179"/>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77"/>
      <c r="AV387" s="178"/>
      <c r="AW387" s="179"/>
      <c r="AX387" s="180"/>
      <c r="AY387" s="181"/>
      <c r="AZ387" s="181"/>
      <c r="BA387" s="182"/>
      <c r="BB387" s="182"/>
      <c r="BC387" s="182"/>
      <c r="BD387" s="182"/>
      <c r="BE387" s="182"/>
      <c r="BF387" s="179"/>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77"/>
      <c r="AV388" s="178"/>
      <c r="AW388" s="179"/>
      <c r="AX388" s="180"/>
      <c r="AY388" s="181"/>
      <c r="AZ388" s="181"/>
      <c r="BA388" s="182"/>
      <c r="BB388" s="182"/>
      <c r="BC388" s="182"/>
      <c r="BD388" s="182"/>
      <c r="BE388" s="182"/>
      <c r="BF388" s="179"/>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77"/>
      <c r="AV389" s="178"/>
      <c r="AW389" s="179"/>
      <c r="AX389" s="180"/>
      <c r="AY389" s="181"/>
      <c r="AZ389" s="181"/>
      <c r="BA389" s="182"/>
      <c r="BB389" s="182"/>
      <c r="BC389" s="182"/>
      <c r="BD389" s="182"/>
      <c r="BE389" s="182"/>
      <c r="BF389" s="179"/>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77"/>
      <c r="AV390" s="178"/>
      <c r="AW390" s="179"/>
      <c r="AX390" s="180"/>
      <c r="AY390" s="181"/>
      <c r="AZ390" s="181"/>
      <c r="BA390" s="182"/>
      <c r="BB390" s="182"/>
      <c r="BC390" s="182"/>
      <c r="BD390" s="182"/>
      <c r="BE390" s="182"/>
      <c r="BF390" s="179"/>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77"/>
      <c r="AV391" s="178"/>
      <c r="AW391" s="179"/>
      <c r="AX391" s="180"/>
      <c r="AY391" s="181"/>
      <c r="AZ391" s="181"/>
      <c r="BA391" s="182"/>
      <c r="BB391" s="182"/>
      <c r="BC391" s="182"/>
      <c r="BD391" s="182"/>
      <c r="BE391" s="182"/>
      <c r="BF391" s="179"/>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77"/>
      <c r="AV392" s="178"/>
      <c r="AW392" s="179"/>
      <c r="AX392" s="180"/>
      <c r="AY392" s="181"/>
      <c r="AZ392" s="181"/>
      <c r="BA392" s="182"/>
      <c r="BB392" s="182"/>
      <c r="BC392" s="182"/>
      <c r="BD392" s="182"/>
      <c r="BE392" s="182"/>
      <c r="BF392" s="179"/>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77"/>
      <c r="AV393" s="178"/>
      <c r="AW393" s="179"/>
      <c r="AX393" s="180"/>
      <c r="AY393" s="181"/>
      <c r="AZ393" s="181"/>
      <c r="BA393" s="182"/>
      <c r="BB393" s="182"/>
      <c r="BC393" s="182"/>
      <c r="BD393" s="182"/>
      <c r="BE393" s="182"/>
      <c r="BF393" s="179"/>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77"/>
      <c r="AV394" s="178"/>
      <c r="AW394" s="179"/>
      <c r="AX394" s="180"/>
      <c r="AY394" s="181"/>
      <c r="AZ394" s="181"/>
      <c r="BA394" s="182"/>
      <c r="BB394" s="182"/>
      <c r="BC394" s="182"/>
      <c r="BD394" s="182"/>
      <c r="BE394" s="182"/>
      <c r="BF394" s="179"/>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77"/>
      <c r="AV395" s="178"/>
      <c r="AW395" s="179"/>
      <c r="AX395" s="180"/>
      <c r="AY395" s="181"/>
      <c r="AZ395" s="181"/>
      <c r="BA395" s="182"/>
      <c r="BB395" s="182"/>
      <c r="BC395" s="182"/>
      <c r="BD395" s="182"/>
      <c r="BE395" s="182"/>
      <c r="BF395" s="179"/>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77"/>
      <c r="AV396" s="178"/>
      <c r="AW396" s="179"/>
      <c r="AX396" s="180"/>
      <c r="AY396" s="181"/>
      <c r="AZ396" s="181"/>
      <c r="BA396" s="182"/>
      <c r="BB396" s="182"/>
      <c r="BC396" s="182"/>
      <c r="BD396" s="182"/>
      <c r="BE396" s="182"/>
      <c r="BF396" s="179"/>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77"/>
      <c r="AV397" s="178"/>
      <c r="AW397" s="179"/>
      <c r="AX397" s="180"/>
      <c r="AY397" s="181"/>
      <c r="AZ397" s="181"/>
      <c r="BA397" s="182"/>
      <c r="BB397" s="182"/>
      <c r="BC397" s="182"/>
      <c r="BD397" s="182"/>
      <c r="BE397" s="182"/>
      <c r="BF397" s="179"/>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77"/>
      <c r="AV398" s="178"/>
      <c r="AW398" s="179"/>
      <c r="AX398" s="180"/>
      <c r="AY398" s="181"/>
      <c r="AZ398" s="181"/>
      <c r="BA398" s="182"/>
      <c r="BB398" s="182"/>
      <c r="BC398" s="182"/>
      <c r="BD398" s="182"/>
      <c r="BE398" s="182"/>
      <c r="BF398" s="179"/>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77"/>
      <c r="AV399" s="178"/>
      <c r="AW399" s="179"/>
      <c r="AX399" s="180"/>
      <c r="AY399" s="181"/>
      <c r="AZ399" s="181"/>
      <c r="BA399" s="182"/>
      <c r="BB399" s="182"/>
      <c r="BC399" s="182"/>
      <c r="BD399" s="182"/>
      <c r="BE399" s="182"/>
      <c r="BF399" s="179"/>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77"/>
      <c r="AV400" s="178"/>
      <c r="AW400" s="179"/>
      <c r="AX400" s="180"/>
      <c r="AY400" s="181"/>
      <c r="AZ400" s="181"/>
      <c r="BA400" s="182"/>
      <c r="BB400" s="182"/>
      <c r="BC400" s="182"/>
      <c r="BD400" s="182"/>
      <c r="BE400" s="182"/>
      <c r="BF400" s="179"/>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77"/>
      <c r="AV401" s="178"/>
      <c r="AW401" s="179"/>
      <c r="AX401" s="180"/>
      <c r="AY401" s="181"/>
      <c r="AZ401" s="181"/>
      <c r="BA401" s="182"/>
      <c r="BB401" s="182"/>
      <c r="BC401" s="182"/>
      <c r="BD401" s="182"/>
      <c r="BE401" s="182"/>
      <c r="BF401" s="179"/>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77"/>
      <c r="AV402" s="178"/>
      <c r="AW402" s="179"/>
      <c r="AX402" s="180"/>
      <c r="AY402" s="181"/>
      <c r="AZ402" s="181"/>
      <c r="BA402" s="182"/>
      <c r="BB402" s="182"/>
      <c r="BC402" s="182"/>
      <c r="BD402" s="182"/>
      <c r="BE402" s="182"/>
      <c r="BF402" s="179"/>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77"/>
      <c r="AV403" s="178"/>
      <c r="AW403" s="179"/>
      <c r="AX403" s="180"/>
      <c r="AY403" s="181"/>
      <c r="AZ403" s="181"/>
      <c r="BA403" s="182"/>
      <c r="BB403" s="182"/>
      <c r="BC403" s="182"/>
      <c r="BD403" s="182"/>
      <c r="BE403" s="182"/>
      <c r="BF403" s="179"/>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77"/>
      <c r="AV404" s="178"/>
      <c r="AW404" s="179"/>
      <c r="AX404" s="180"/>
      <c r="AY404" s="181"/>
      <c r="AZ404" s="181"/>
      <c r="BA404" s="182"/>
      <c r="BB404" s="182"/>
      <c r="BC404" s="182"/>
      <c r="BD404" s="182"/>
      <c r="BE404" s="182"/>
      <c r="BF404" s="179"/>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77"/>
      <c r="AV405" s="178"/>
      <c r="AW405" s="179"/>
      <c r="AX405" s="180"/>
      <c r="AY405" s="181"/>
      <c r="AZ405" s="181"/>
      <c r="BA405" s="182"/>
      <c r="BB405" s="182"/>
      <c r="BC405" s="182"/>
      <c r="BD405" s="182"/>
      <c r="BE405" s="182"/>
      <c r="BF405" s="179"/>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77"/>
      <c r="AV406" s="178"/>
      <c r="AW406" s="179"/>
      <c r="AX406" s="180"/>
      <c r="AY406" s="181"/>
      <c r="AZ406" s="181"/>
      <c r="BA406" s="182"/>
      <c r="BB406" s="182"/>
      <c r="BC406" s="182"/>
      <c r="BD406" s="182"/>
      <c r="BE406" s="182"/>
      <c r="BF406" s="179"/>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77"/>
      <c r="AV407" s="178"/>
      <c r="AW407" s="179"/>
      <c r="AX407" s="180"/>
      <c r="AY407" s="181"/>
      <c r="AZ407" s="181"/>
      <c r="BA407" s="182"/>
      <c r="BB407" s="182"/>
      <c r="BC407" s="182"/>
      <c r="BD407" s="182"/>
      <c r="BE407" s="182"/>
      <c r="BF407" s="179"/>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77"/>
      <c r="AV408" s="178"/>
      <c r="AW408" s="179"/>
      <c r="AX408" s="180"/>
      <c r="AY408" s="181"/>
      <c r="AZ408" s="181"/>
      <c r="BA408" s="182"/>
      <c r="BB408" s="182"/>
      <c r="BC408" s="182"/>
      <c r="BD408" s="182"/>
      <c r="BE408" s="182"/>
      <c r="BF408" s="179"/>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77"/>
      <c r="AV409" s="178"/>
      <c r="AW409" s="179"/>
      <c r="AX409" s="180"/>
      <c r="AY409" s="181"/>
      <c r="AZ409" s="181"/>
      <c r="BA409" s="182"/>
      <c r="BB409" s="182"/>
      <c r="BC409" s="182"/>
      <c r="BD409" s="182"/>
      <c r="BE409" s="182"/>
      <c r="BF409" s="179"/>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77"/>
      <c r="AV410" s="178"/>
      <c r="AW410" s="179"/>
      <c r="AX410" s="180"/>
      <c r="AY410" s="181"/>
      <c r="AZ410" s="181"/>
      <c r="BA410" s="182"/>
      <c r="BB410" s="182"/>
      <c r="BC410" s="182"/>
      <c r="BD410" s="182"/>
      <c r="BE410" s="182"/>
      <c r="BF410" s="179"/>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77"/>
      <c r="AV411" s="178"/>
      <c r="AW411" s="179"/>
      <c r="AX411" s="180"/>
      <c r="AY411" s="181"/>
      <c r="AZ411" s="181"/>
      <c r="BA411" s="182"/>
      <c r="BB411" s="182"/>
      <c r="BC411" s="182"/>
      <c r="BD411" s="182"/>
      <c r="BE411" s="182"/>
      <c r="BF411" s="179"/>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77"/>
      <c r="AV412" s="178"/>
      <c r="AW412" s="179"/>
      <c r="AX412" s="180"/>
      <c r="AY412" s="181"/>
      <c r="AZ412" s="181"/>
      <c r="BA412" s="182"/>
      <c r="BB412" s="182"/>
      <c r="BC412" s="182"/>
      <c r="BD412" s="182"/>
      <c r="BE412" s="182"/>
      <c r="BF412" s="179"/>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77"/>
      <c r="AV413" s="178"/>
      <c r="AW413" s="179"/>
      <c r="AX413" s="180"/>
      <c r="AY413" s="181"/>
      <c r="AZ413" s="181"/>
      <c r="BA413" s="182"/>
      <c r="BB413" s="182"/>
      <c r="BC413" s="182"/>
      <c r="BD413" s="182"/>
      <c r="BE413" s="182"/>
      <c r="BF413" s="179"/>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77"/>
      <c r="AV414" s="178"/>
      <c r="AW414" s="179"/>
      <c r="AX414" s="180"/>
      <c r="AY414" s="181"/>
      <c r="AZ414" s="181"/>
      <c r="BA414" s="182"/>
      <c r="BB414" s="182"/>
      <c r="BC414" s="182"/>
      <c r="BD414" s="182"/>
      <c r="BE414" s="182"/>
      <c r="BF414" s="179"/>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77"/>
      <c r="AV415" s="178"/>
      <c r="AW415" s="179"/>
      <c r="AX415" s="180"/>
      <c r="AY415" s="181"/>
      <c r="AZ415" s="181"/>
      <c r="BA415" s="182"/>
      <c r="BB415" s="182"/>
      <c r="BC415" s="182"/>
      <c r="BD415" s="182"/>
      <c r="BE415" s="182"/>
      <c r="BF415" s="179"/>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77"/>
      <c r="AV416" s="178"/>
      <c r="AW416" s="179"/>
      <c r="AX416" s="180"/>
      <c r="AY416" s="181"/>
      <c r="AZ416" s="181"/>
      <c r="BA416" s="182"/>
      <c r="BB416" s="182"/>
      <c r="BC416" s="182"/>
      <c r="BD416" s="182"/>
      <c r="BE416" s="182"/>
      <c r="BF416" s="179"/>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77"/>
      <c r="AV417" s="178"/>
      <c r="AW417" s="179"/>
      <c r="AX417" s="180"/>
      <c r="AY417" s="181"/>
      <c r="AZ417" s="181"/>
      <c r="BA417" s="182"/>
      <c r="BB417" s="182"/>
      <c r="BC417" s="182"/>
      <c r="BD417" s="182"/>
      <c r="BE417" s="182"/>
      <c r="BF417" s="179"/>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77"/>
      <c r="AV418" s="178"/>
      <c r="AW418" s="179"/>
      <c r="AX418" s="180"/>
      <c r="AY418" s="181"/>
      <c r="AZ418" s="181"/>
      <c r="BA418" s="182"/>
      <c r="BB418" s="182"/>
      <c r="BC418" s="182"/>
      <c r="BD418" s="182"/>
      <c r="BE418" s="182"/>
      <c r="BF418" s="179"/>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77"/>
      <c r="AV419" s="178"/>
      <c r="AW419" s="179"/>
      <c r="AX419" s="180"/>
      <c r="AY419" s="181"/>
      <c r="AZ419" s="181"/>
      <c r="BA419" s="182"/>
      <c r="BB419" s="182"/>
      <c r="BC419" s="182"/>
      <c r="BD419" s="182"/>
      <c r="BE419" s="182"/>
      <c r="BF419" s="179"/>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77"/>
      <c r="AV420" s="178"/>
      <c r="AW420" s="179"/>
      <c r="AX420" s="180"/>
      <c r="AY420" s="181"/>
      <c r="AZ420" s="181"/>
      <c r="BA420" s="182"/>
      <c r="BB420" s="182"/>
      <c r="BC420" s="182"/>
      <c r="BD420" s="182"/>
      <c r="BE420" s="182"/>
      <c r="BF420" s="179"/>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77"/>
      <c r="AV421" s="178"/>
      <c r="AW421" s="179"/>
      <c r="AX421" s="180"/>
      <c r="AY421" s="181"/>
      <c r="AZ421" s="181"/>
      <c r="BA421" s="182"/>
      <c r="BB421" s="182"/>
      <c r="BC421" s="182"/>
      <c r="BD421" s="182"/>
      <c r="BE421" s="182"/>
      <c r="BF421" s="179"/>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77"/>
      <c r="AV422" s="178"/>
      <c r="AW422" s="179"/>
      <c r="AX422" s="180"/>
      <c r="AY422" s="181"/>
      <c r="AZ422" s="181"/>
      <c r="BA422" s="182"/>
      <c r="BB422" s="182"/>
      <c r="BC422" s="182"/>
      <c r="BD422" s="182"/>
      <c r="BE422" s="182"/>
      <c r="BF422" s="179"/>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77"/>
      <c r="AV423" s="178"/>
      <c r="AW423" s="179"/>
      <c r="AX423" s="180"/>
      <c r="AY423" s="181"/>
      <c r="AZ423" s="181"/>
      <c r="BA423" s="182"/>
      <c r="BB423" s="182"/>
      <c r="BC423" s="182"/>
      <c r="BD423" s="182"/>
      <c r="BE423" s="182"/>
      <c r="BF423" s="179"/>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77"/>
      <c r="AV424" s="178"/>
      <c r="AW424" s="179"/>
      <c r="AX424" s="180"/>
      <c r="AY424" s="181"/>
      <c r="AZ424" s="181"/>
      <c r="BA424" s="182"/>
      <c r="BB424" s="182"/>
      <c r="BC424" s="182"/>
      <c r="BD424" s="182"/>
      <c r="BE424" s="182"/>
      <c r="BF424" s="179"/>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77"/>
      <c r="AV425" s="178"/>
      <c r="AW425" s="179"/>
      <c r="AX425" s="180"/>
      <c r="AY425" s="181"/>
      <c r="AZ425" s="181"/>
      <c r="BA425" s="182"/>
      <c r="BB425" s="182"/>
      <c r="BC425" s="182"/>
      <c r="BD425" s="182"/>
      <c r="BE425" s="182"/>
      <c r="BF425" s="179"/>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77"/>
      <c r="AV426" s="178"/>
      <c r="AW426" s="179"/>
      <c r="AX426" s="180"/>
      <c r="AY426" s="181"/>
      <c r="AZ426" s="181"/>
      <c r="BA426" s="182"/>
      <c r="BB426" s="182"/>
      <c r="BC426" s="182"/>
      <c r="BD426" s="182"/>
      <c r="BE426" s="182"/>
      <c r="BF426" s="179"/>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77"/>
      <c r="AV427" s="178"/>
      <c r="AW427" s="179"/>
      <c r="AX427" s="180"/>
      <c r="AY427" s="181"/>
      <c r="AZ427" s="181"/>
      <c r="BA427" s="182"/>
      <c r="BB427" s="182"/>
      <c r="BC427" s="182"/>
      <c r="BD427" s="182"/>
      <c r="BE427" s="182"/>
      <c r="BF427" s="179"/>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77"/>
      <c r="AV428" s="178"/>
      <c r="AW428" s="179"/>
      <c r="AX428" s="180"/>
      <c r="AY428" s="181"/>
      <c r="AZ428" s="181"/>
      <c r="BA428" s="182"/>
      <c r="BB428" s="182"/>
      <c r="BC428" s="182"/>
      <c r="BD428" s="182"/>
      <c r="BE428" s="182"/>
      <c r="BF428" s="179"/>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77"/>
      <c r="AV429" s="178"/>
      <c r="AW429" s="179"/>
      <c r="AX429" s="180"/>
      <c r="AY429" s="181"/>
      <c r="AZ429" s="181"/>
      <c r="BA429" s="182"/>
      <c r="BB429" s="182"/>
      <c r="BC429" s="182"/>
      <c r="BD429" s="182"/>
      <c r="BE429" s="182"/>
      <c r="BF429" s="179"/>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77"/>
      <c r="AV430" s="178"/>
      <c r="AW430" s="179"/>
      <c r="AX430" s="180"/>
      <c r="AY430" s="181"/>
      <c r="AZ430" s="181"/>
      <c r="BA430" s="182"/>
      <c r="BB430" s="182"/>
      <c r="BC430" s="182"/>
      <c r="BD430" s="182"/>
      <c r="BE430" s="182"/>
      <c r="BF430" s="179"/>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77"/>
      <c r="AV431" s="178"/>
      <c r="AW431" s="179"/>
      <c r="AX431" s="180"/>
      <c r="AY431" s="181"/>
      <c r="AZ431" s="181"/>
      <c r="BA431" s="182"/>
      <c r="BB431" s="182"/>
      <c r="BC431" s="182"/>
      <c r="BD431" s="182"/>
      <c r="BE431" s="182"/>
      <c r="BF431" s="179"/>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77"/>
      <c r="AV432" s="178"/>
      <c r="AW432" s="179"/>
      <c r="AX432" s="180"/>
      <c r="AY432" s="181"/>
      <c r="AZ432" s="181"/>
      <c r="BA432" s="182"/>
      <c r="BB432" s="182"/>
      <c r="BC432" s="182"/>
      <c r="BD432" s="182"/>
      <c r="BE432" s="182"/>
      <c r="BF432" s="179"/>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77"/>
      <c r="AV433" s="178"/>
      <c r="AW433" s="179"/>
      <c r="AX433" s="180"/>
      <c r="AY433" s="181"/>
      <c r="AZ433" s="181"/>
      <c r="BA433" s="182"/>
      <c r="BB433" s="182"/>
      <c r="BC433" s="182"/>
      <c r="BD433" s="182"/>
      <c r="BE433" s="182"/>
      <c r="BF433" s="179"/>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77"/>
      <c r="AV434" s="178"/>
      <c r="AW434" s="179"/>
      <c r="AX434" s="180"/>
      <c r="AY434" s="181"/>
      <c r="AZ434" s="181"/>
      <c r="BA434" s="182"/>
      <c r="BB434" s="182"/>
      <c r="BC434" s="182"/>
      <c r="BD434" s="182"/>
      <c r="BE434" s="182"/>
      <c r="BF434" s="179"/>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77"/>
      <c r="AV435" s="178"/>
      <c r="AW435" s="179"/>
      <c r="AX435" s="180"/>
      <c r="AY435" s="181"/>
      <c r="AZ435" s="181"/>
      <c r="BA435" s="182"/>
      <c r="BB435" s="182"/>
      <c r="BC435" s="182"/>
      <c r="BD435" s="182"/>
      <c r="BE435" s="182"/>
      <c r="BF435" s="179"/>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77"/>
      <c r="AV436" s="178"/>
      <c r="AW436" s="179"/>
      <c r="AX436" s="180"/>
      <c r="AY436" s="181"/>
      <c r="AZ436" s="181"/>
      <c r="BA436" s="182"/>
      <c r="BB436" s="182"/>
      <c r="BC436" s="182"/>
      <c r="BD436" s="182"/>
      <c r="BE436" s="182"/>
      <c r="BF436" s="179"/>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77"/>
      <c r="AV437" s="178"/>
      <c r="AW437" s="179"/>
      <c r="AX437" s="180"/>
      <c r="AY437" s="181"/>
      <c r="AZ437" s="181"/>
      <c r="BA437" s="182"/>
      <c r="BB437" s="182"/>
      <c r="BC437" s="182"/>
      <c r="BD437" s="182"/>
      <c r="BE437" s="182"/>
      <c r="BF437" s="179"/>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77"/>
      <c r="AV438" s="178"/>
      <c r="AW438" s="179"/>
      <c r="AX438" s="180"/>
      <c r="AY438" s="181"/>
      <c r="AZ438" s="181"/>
      <c r="BA438" s="182"/>
      <c r="BB438" s="182"/>
      <c r="BC438" s="182"/>
      <c r="BD438" s="182"/>
      <c r="BE438" s="182"/>
      <c r="BF438" s="179"/>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77"/>
      <c r="AV439" s="178"/>
      <c r="AW439" s="179"/>
      <c r="AX439" s="180"/>
      <c r="AY439" s="181"/>
      <c r="AZ439" s="181"/>
      <c r="BA439" s="182"/>
      <c r="BB439" s="182"/>
      <c r="BC439" s="182"/>
      <c r="BD439" s="182"/>
      <c r="BE439" s="182"/>
      <c r="BF439" s="179"/>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77"/>
      <c r="AV440" s="178"/>
      <c r="AW440" s="179"/>
      <c r="AX440" s="180"/>
      <c r="AY440" s="181"/>
      <c r="AZ440" s="181"/>
      <c r="BA440" s="182"/>
      <c r="BB440" s="182"/>
      <c r="BC440" s="182"/>
      <c r="BD440" s="182"/>
      <c r="BE440" s="182"/>
      <c r="BF440" s="179"/>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77"/>
      <c r="AV441" s="178"/>
      <c r="AW441" s="179"/>
      <c r="AX441" s="180"/>
      <c r="AY441" s="181"/>
      <c r="AZ441" s="181"/>
      <c r="BA441" s="182"/>
      <c r="BB441" s="182"/>
      <c r="BC441" s="182"/>
      <c r="BD441" s="182"/>
      <c r="BE441" s="182"/>
      <c r="BF441" s="179"/>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77"/>
      <c r="AV442" s="178"/>
      <c r="AW442" s="179"/>
      <c r="AX442" s="180"/>
      <c r="AY442" s="181"/>
      <c r="AZ442" s="181"/>
      <c r="BA442" s="182"/>
      <c r="BB442" s="182"/>
      <c r="BC442" s="182"/>
      <c r="BD442" s="182"/>
      <c r="BE442" s="182"/>
      <c r="BF442" s="179"/>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77"/>
      <c r="AV443" s="178"/>
      <c r="AW443" s="179"/>
      <c r="AX443" s="180"/>
      <c r="AY443" s="181"/>
      <c r="AZ443" s="181"/>
      <c r="BA443" s="182"/>
      <c r="BB443" s="182"/>
      <c r="BC443" s="182"/>
      <c r="BD443" s="182"/>
      <c r="BE443" s="182"/>
      <c r="BF443" s="179"/>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77"/>
      <c r="AV444" s="178"/>
      <c r="AW444" s="179"/>
      <c r="AX444" s="180"/>
      <c r="AY444" s="181"/>
      <c r="AZ444" s="181"/>
      <c r="BA444" s="182"/>
      <c r="BB444" s="182"/>
      <c r="BC444" s="182"/>
      <c r="BD444" s="182"/>
      <c r="BE444" s="182"/>
      <c r="BF444" s="179"/>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77"/>
      <c r="AV445" s="178"/>
      <c r="AW445" s="179"/>
      <c r="AX445" s="180"/>
      <c r="AY445" s="181"/>
      <c r="AZ445" s="181"/>
      <c r="BA445" s="182"/>
      <c r="BB445" s="182"/>
      <c r="BC445" s="182"/>
      <c r="BD445" s="182"/>
      <c r="BE445" s="182"/>
      <c r="BF445" s="179"/>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77"/>
      <c r="AV446" s="178"/>
      <c r="AW446" s="179"/>
      <c r="AX446" s="180"/>
      <c r="AY446" s="181"/>
      <c r="AZ446" s="181"/>
      <c r="BA446" s="182"/>
      <c r="BB446" s="182"/>
      <c r="BC446" s="182"/>
      <c r="BD446" s="182"/>
      <c r="BE446" s="182"/>
      <c r="BF446" s="179"/>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77"/>
      <c r="AV447" s="178"/>
      <c r="AW447" s="179"/>
      <c r="AX447" s="180"/>
      <c r="AY447" s="181"/>
      <c r="AZ447" s="181"/>
      <c r="BA447" s="182"/>
      <c r="BB447" s="182"/>
      <c r="BC447" s="182"/>
      <c r="BD447" s="182"/>
      <c r="BE447" s="182"/>
      <c r="BF447" s="179"/>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77"/>
      <c r="AV448" s="178"/>
      <c r="AW448" s="179"/>
      <c r="AX448" s="180"/>
      <c r="AY448" s="181"/>
      <c r="AZ448" s="181"/>
      <c r="BA448" s="182"/>
      <c r="BB448" s="182"/>
      <c r="BC448" s="182"/>
      <c r="BD448" s="182"/>
      <c r="BE448" s="182"/>
      <c r="BF448" s="179"/>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77"/>
      <c r="AV449" s="178"/>
      <c r="AW449" s="179"/>
      <c r="AX449" s="180"/>
      <c r="AY449" s="181"/>
      <c r="AZ449" s="181"/>
      <c r="BA449" s="182"/>
      <c r="BB449" s="182"/>
      <c r="BC449" s="182"/>
      <c r="BD449" s="182"/>
      <c r="BE449" s="182"/>
      <c r="BF449" s="179"/>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77"/>
      <c r="AV450" s="178"/>
      <c r="AW450" s="179"/>
      <c r="AX450" s="180"/>
      <c r="AY450" s="181"/>
      <c r="AZ450" s="181"/>
      <c r="BA450" s="182"/>
      <c r="BB450" s="182"/>
      <c r="BC450" s="182"/>
      <c r="BD450" s="182"/>
      <c r="BE450" s="182"/>
      <c r="BF450" s="179"/>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77"/>
      <c r="AV451" s="178"/>
      <c r="AW451" s="179"/>
      <c r="AX451" s="180"/>
      <c r="AY451" s="181"/>
      <c r="AZ451" s="181"/>
      <c r="BA451" s="182"/>
      <c r="BB451" s="182"/>
      <c r="BC451" s="182"/>
      <c r="BD451" s="182"/>
      <c r="BE451" s="182"/>
      <c r="BF451" s="179"/>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77"/>
      <c r="AV452" s="178"/>
      <c r="AW452" s="179"/>
      <c r="AX452" s="180"/>
      <c r="AY452" s="181"/>
      <c r="AZ452" s="181"/>
      <c r="BA452" s="182"/>
      <c r="BB452" s="182"/>
      <c r="BC452" s="182"/>
      <c r="BD452" s="182"/>
      <c r="BE452" s="182"/>
      <c r="BF452" s="179"/>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77"/>
      <c r="AV453" s="178"/>
      <c r="AW453" s="179"/>
      <c r="AX453" s="180"/>
      <c r="AY453" s="181"/>
      <c r="AZ453" s="181"/>
      <c r="BA453" s="182"/>
      <c r="BB453" s="182"/>
      <c r="BC453" s="182"/>
      <c r="BD453" s="182"/>
      <c r="BE453" s="182"/>
      <c r="BF453" s="179"/>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77"/>
      <c r="AV454" s="178"/>
      <c r="AW454" s="179"/>
      <c r="AX454" s="180"/>
      <c r="AY454" s="181"/>
      <c r="AZ454" s="181"/>
      <c r="BA454" s="182"/>
      <c r="BB454" s="182"/>
      <c r="BC454" s="182"/>
      <c r="BD454" s="182"/>
      <c r="BE454" s="182"/>
      <c r="BF454" s="179"/>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77"/>
      <c r="AV455" s="178"/>
      <c r="AW455" s="179"/>
      <c r="AX455" s="180"/>
      <c r="AY455" s="181"/>
      <c r="AZ455" s="181"/>
      <c r="BA455" s="182"/>
      <c r="BB455" s="182"/>
      <c r="BC455" s="182"/>
      <c r="BD455" s="182"/>
      <c r="BE455" s="182"/>
      <c r="BF455" s="179"/>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77"/>
      <c r="AV456" s="178"/>
      <c r="AW456" s="179"/>
      <c r="AX456" s="180"/>
      <c r="AY456" s="181"/>
      <c r="AZ456" s="181"/>
      <c r="BA456" s="182"/>
      <c r="BB456" s="182"/>
      <c r="BC456" s="182"/>
      <c r="BD456" s="182"/>
      <c r="BE456" s="182"/>
      <c r="BF456" s="179"/>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77"/>
      <c r="AV457" s="178"/>
      <c r="AW457" s="179"/>
      <c r="AX457" s="180"/>
      <c r="AY457" s="181"/>
      <c r="AZ457" s="181"/>
      <c r="BA457" s="182"/>
      <c r="BB457" s="182"/>
      <c r="BC457" s="182"/>
      <c r="BD457" s="182"/>
      <c r="BE457" s="182"/>
      <c r="BF457" s="179"/>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77"/>
      <c r="AV458" s="178"/>
      <c r="AW458" s="179"/>
      <c r="AX458" s="180"/>
      <c r="AY458" s="181"/>
      <c r="AZ458" s="181"/>
      <c r="BA458" s="182"/>
      <c r="BB458" s="182"/>
      <c r="BC458" s="182"/>
      <c r="BD458" s="182"/>
      <c r="BE458" s="182"/>
      <c r="BF458" s="179"/>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77"/>
      <c r="AV459" s="178"/>
      <c r="AW459" s="179"/>
      <c r="AX459" s="180"/>
      <c r="AY459" s="181"/>
      <c r="AZ459" s="181"/>
      <c r="BA459" s="182"/>
      <c r="BB459" s="182"/>
      <c r="BC459" s="182"/>
      <c r="BD459" s="182"/>
      <c r="BE459" s="182"/>
      <c r="BF459" s="179"/>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77"/>
      <c r="AV460" s="178"/>
      <c r="AW460" s="179"/>
      <c r="AX460" s="180"/>
      <c r="AY460" s="181"/>
      <c r="AZ460" s="181"/>
      <c r="BA460" s="182"/>
      <c r="BB460" s="182"/>
      <c r="BC460" s="182"/>
      <c r="BD460" s="182"/>
      <c r="BE460" s="182"/>
      <c r="BF460" s="179"/>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77"/>
      <c r="AV461" s="178"/>
      <c r="AW461" s="179"/>
      <c r="AX461" s="180"/>
      <c r="AY461" s="181"/>
      <c r="AZ461" s="181"/>
      <c r="BA461" s="182"/>
      <c r="BB461" s="182"/>
      <c r="BC461" s="182"/>
      <c r="BD461" s="182"/>
      <c r="BE461" s="182"/>
      <c r="BF461" s="179"/>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77"/>
      <c r="AV462" s="178"/>
      <c r="AW462" s="179"/>
      <c r="AX462" s="180"/>
      <c r="AY462" s="181"/>
      <c r="AZ462" s="181"/>
      <c r="BA462" s="182"/>
      <c r="BB462" s="182"/>
      <c r="BC462" s="182"/>
      <c r="BD462" s="182"/>
      <c r="BE462" s="182"/>
      <c r="BF462" s="179"/>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77"/>
      <c r="AV463" s="178"/>
      <c r="AW463" s="179"/>
      <c r="AX463" s="180"/>
      <c r="AY463" s="181"/>
      <c r="AZ463" s="181"/>
      <c r="BA463" s="182"/>
      <c r="BB463" s="182"/>
      <c r="BC463" s="182"/>
      <c r="BD463" s="182"/>
      <c r="BE463" s="182"/>
      <c r="BF463" s="179"/>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77"/>
      <c r="AV464" s="178"/>
      <c r="AW464" s="179"/>
      <c r="AX464" s="180"/>
      <c r="AY464" s="181"/>
      <c r="AZ464" s="181"/>
      <c r="BA464" s="182"/>
      <c r="BB464" s="182"/>
      <c r="BC464" s="182"/>
      <c r="BD464" s="182"/>
      <c r="BE464" s="182"/>
      <c r="BF464" s="179"/>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77"/>
      <c r="AV465" s="178"/>
      <c r="AW465" s="179"/>
      <c r="AX465" s="180"/>
      <c r="AY465" s="181"/>
      <c r="AZ465" s="181"/>
      <c r="BA465" s="182"/>
      <c r="BB465" s="182"/>
      <c r="BC465" s="182"/>
      <c r="BD465" s="182"/>
      <c r="BE465" s="182"/>
      <c r="BF465" s="179"/>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77"/>
      <c r="AV466" s="178"/>
      <c r="AW466" s="179"/>
      <c r="AX466" s="180"/>
      <c r="AY466" s="181"/>
      <c r="AZ466" s="181"/>
      <c r="BA466" s="182"/>
      <c r="BB466" s="182"/>
      <c r="BC466" s="182"/>
      <c r="BD466" s="182"/>
      <c r="BE466" s="182"/>
      <c r="BF466" s="179"/>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77"/>
      <c r="AV467" s="178"/>
      <c r="AW467" s="179"/>
      <c r="AX467" s="180"/>
      <c r="AY467" s="181"/>
      <c r="AZ467" s="181"/>
      <c r="BA467" s="182"/>
      <c r="BB467" s="182"/>
      <c r="BC467" s="182"/>
      <c r="BD467" s="182"/>
      <c r="BE467" s="182"/>
      <c r="BF467" s="179"/>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77"/>
      <c r="AV468" s="178"/>
      <c r="AW468" s="179"/>
      <c r="AX468" s="180"/>
      <c r="AY468" s="181"/>
      <c r="AZ468" s="181"/>
      <c r="BA468" s="182"/>
      <c r="BB468" s="182"/>
      <c r="BC468" s="182"/>
      <c r="BD468" s="182"/>
      <c r="BE468" s="182"/>
      <c r="BF468" s="179"/>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77"/>
      <c r="AV469" s="178"/>
      <c r="AW469" s="179"/>
      <c r="AX469" s="180"/>
      <c r="AY469" s="181"/>
      <c r="AZ469" s="181"/>
      <c r="BA469" s="182"/>
      <c r="BB469" s="182"/>
      <c r="BC469" s="182"/>
      <c r="BD469" s="182"/>
      <c r="BE469" s="182"/>
      <c r="BF469" s="179"/>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77"/>
      <c r="AV470" s="178"/>
      <c r="AW470" s="179"/>
      <c r="AX470" s="180"/>
      <c r="AY470" s="181"/>
      <c r="AZ470" s="181"/>
      <c r="BA470" s="182"/>
      <c r="BB470" s="182"/>
      <c r="BC470" s="182"/>
      <c r="BD470" s="182"/>
      <c r="BE470" s="182"/>
      <c r="BF470" s="179"/>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77"/>
      <c r="AV471" s="178"/>
      <c r="AW471" s="179"/>
      <c r="AX471" s="180"/>
      <c r="AY471" s="181"/>
      <c r="AZ471" s="181"/>
      <c r="BA471" s="182"/>
      <c r="BB471" s="182"/>
      <c r="BC471" s="182"/>
      <c r="BD471" s="182"/>
      <c r="BE471" s="182"/>
      <c r="BF471" s="179"/>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77"/>
      <c r="AV472" s="178"/>
      <c r="AW472" s="179"/>
      <c r="AX472" s="180"/>
      <c r="AY472" s="181"/>
      <c r="AZ472" s="181"/>
      <c r="BA472" s="182"/>
      <c r="BB472" s="182"/>
      <c r="BC472" s="182"/>
      <c r="BD472" s="182"/>
      <c r="BE472" s="182"/>
      <c r="BF472" s="179"/>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77"/>
      <c r="AV473" s="178"/>
      <c r="AW473" s="179"/>
      <c r="AX473" s="180"/>
      <c r="AY473" s="181"/>
      <c r="AZ473" s="181"/>
      <c r="BA473" s="182"/>
      <c r="BB473" s="182"/>
      <c r="BC473" s="182"/>
      <c r="BD473" s="182"/>
      <c r="BE473" s="182"/>
      <c r="BF473" s="179"/>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77"/>
      <c r="AV474" s="178"/>
      <c r="AW474" s="179"/>
      <c r="AX474" s="180"/>
      <c r="AY474" s="181"/>
      <c r="AZ474" s="181"/>
      <c r="BA474" s="182"/>
      <c r="BB474" s="182"/>
      <c r="BC474" s="182"/>
      <c r="BD474" s="182"/>
      <c r="BE474" s="182"/>
      <c r="BF474" s="179"/>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77"/>
      <c r="AV475" s="178"/>
      <c r="AW475" s="179"/>
      <c r="AX475" s="180"/>
      <c r="AY475" s="181"/>
      <c r="AZ475" s="181"/>
      <c r="BA475" s="182"/>
      <c r="BB475" s="182"/>
      <c r="BC475" s="182"/>
      <c r="BD475" s="182"/>
      <c r="BE475" s="182"/>
      <c r="BF475" s="179"/>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77"/>
      <c r="AV476" s="178"/>
      <c r="AW476" s="179"/>
      <c r="AX476" s="180"/>
      <c r="AY476" s="181"/>
      <c r="AZ476" s="181"/>
      <c r="BA476" s="182"/>
      <c r="BB476" s="182"/>
      <c r="BC476" s="182"/>
      <c r="BD476" s="182"/>
      <c r="BE476" s="182"/>
      <c r="BF476" s="179"/>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77"/>
      <c r="AV477" s="178"/>
      <c r="AW477" s="179"/>
      <c r="AX477" s="180"/>
      <c r="AY477" s="181"/>
      <c r="AZ477" s="181"/>
      <c r="BA477" s="182"/>
      <c r="BB477" s="182"/>
      <c r="BC477" s="182"/>
      <c r="BD477" s="182"/>
      <c r="BE477" s="182"/>
      <c r="BF477" s="179"/>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77"/>
      <c r="AV478" s="178"/>
      <c r="AW478" s="179"/>
      <c r="AX478" s="180"/>
      <c r="AY478" s="181"/>
      <c r="AZ478" s="181"/>
      <c r="BA478" s="182"/>
      <c r="BB478" s="182"/>
      <c r="BC478" s="182"/>
      <c r="BD478" s="182"/>
      <c r="BE478" s="182"/>
      <c r="BF478" s="179"/>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77"/>
      <c r="AV479" s="178"/>
      <c r="AW479" s="179"/>
      <c r="AX479" s="180"/>
      <c r="AY479" s="181"/>
      <c r="AZ479" s="181"/>
      <c r="BA479" s="182"/>
      <c r="BB479" s="182"/>
      <c r="BC479" s="182"/>
      <c r="BD479" s="182"/>
      <c r="BE479" s="182"/>
      <c r="BF479" s="179"/>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77"/>
      <c r="AV480" s="178"/>
      <c r="AW480" s="179"/>
      <c r="AX480" s="180"/>
      <c r="AY480" s="181"/>
      <c r="AZ480" s="181"/>
      <c r="BA480" s="182"/>
      <c r="BB480" s="182"/>
      <c r="BC480" s="182"/>
      <c r="BD480" s="182"/>
      <c r="BE480" s="182"/>
      <c r="BF480" s="179"/>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77"/>
      <c r="AV481" s="178"/>
      <c r="AW481" s="179"/>
      <c r="AX481" s="180"/>
      <c r="AY481" s="181"/>
      <c r="AZ481" s="181"/>
      <c r="BA481" s="182"/>
      <c r="BB481" s="182"/>
      <c r="BC481" s="182"/>
      <c r="BD481" s="182"/>
      <c r="BE481" s="182"/>
      <c r="BF481" s="179"/>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77"/>
      <c r="AV482" s="178"/>
      <c r="AW482" s="179"/>
      <c r="AX482" s="180"/>
      <c r="AY482" s="181"/>
      <c r="AZ482" s="181"/>
      <c r="BA482" s="182"/>
      <c r="BB482" s="182"/>
      <c r="BC482" s="182"/>
      <c r="BD482" s="182"/>
      <c r="BE482" s="182"/>
      <c r="BF482" s="179"/>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77"/>
      <c r="AV483" s="178"/>
      <c r="AW483" s="179"/>
      <c r="AX483" s="180"/>
      <c r="AY483" s="181"/>
      <c r="AZ483" s="181"/>
      <c r="BA483" s="182"/>
      <c r="BB483" s="182"/>
      <c r="BC483" s="182"/>
      <c r="BD483" s="182"/>
      <c r="BE483" s="182"/>
      <c r="BF483" s="179"/>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77"/>
      <c r="AV484" s="178"/>
      <c r="AW484" s="179"/>
      <c r="AX484" s="180"/>
      <c r="AY484" s="181"/>
      <c r="AZ484" s="181"/>
      <c r="BA484" s="182"/>
      <c r="BB484" s="182"/>
      <c r="BC484" s="182"/>
      <c r="BD484" s="182"/>
      <c r="BE484" s="182"/>
      <c r="BF484" s="179"/>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77"/>
      <c r="AV485" s="178"/>
      <c r="AW485" s="179"/>
      <c r="AX485" s="180"/>
      <c r="AY485" s="181"/>
      <c r="AZ485" s="181"/>
      <c r="BA485" s="182"/>
      <c r="BB485" s="182"/>
      <c r="BC485" s="182"/>
      <c r="BD485" s="182"/>
      <c r="BE485" s="182"/>
      <c r="BF485" s="179"/>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77"/>
      <c r="AV486" s="178"/>
      <c r="AW486" s="179"/>
      <c r="AX486" s="180"/>
      <c r="AY486" s="181"/>
      <c r="AZ486" s="181"/>
      <c r="BA486" s="182"/>
      <c r="BB486" s="182"/>
      <c r="BC486" s="182"/>
      <c r="BD486" s="182"/>
      <c r="BE486" s="182"/>
      <c r="BF486" s="179"/>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77"/>
      <c r="AV487" s="178"/>
      <c r="AW487" s="179"/>
      <c r="AX487" s="180"/>
      <c r="AY487" s="181"/>
      <c r="AZ487" s="181"/>
      <c r="BA487" s="182"/>
      <c r="BB487" s="182"/>
      <c r="BC487" s="182"/>
      <c r="BD487" s="182"/>
      <c r="BE487" s="182"/>
      <c r="BF487" s="179"/>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77"/>
      <c r="AV488" s="178"/>
      <c r="AW488" s="179"/>
      <c r="AX488" s="180"/>
      <c r="AY488" s="181"/>
      <c r="AZ488" s="181"/>
      <c r="BA488" s="182"/>
      <c r="BB488" s="182"/>
      <c r="BC488" s="182"/>
      <c r="BD488" s="182"/>
      <c r="BE488" s="182"/>
      <c r="BF488" s="179"/>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77"/>
      <c r="AV489" s="178"/>
      <c r="AW489" s="179"/>
      <c r="AX489" s="180"/>
      <c r="AY489" s="181"/>
      <c r="AZ489" s="181"/>
      <c r="BA489" s="182"/>
      <c r="BB489" s="182"/>
      <c r="BC489" s="182"/>
      <c r="BD489" s="182"/>
      <c r="BE489" s="182"/>
      <c r="BF489" s="179"/>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77"/>
      <c r="AV490" s="178"/>
      <c r="AW490" s="179"/>
      <c r="AX490" s="180"/>
      <c r="AY490" s="181"/>
      <c r="AZ490" s="181"/>
      <c r="BA490" s="182"/>
      <c r="BB490" s="182"/>
      <c r="BC490" s="182"/>
      <c r="BD490" s="182"/>
      <c r="BE490" s="182"/>
      <c r="BF490" s="179"/>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77"/>
      <c r="AV491" s="178"/>
      <c r="AW491" s="179"/>
      <c r="AX491" s="180"/>
      <c r="AY491" s="181"/>
      <c r="AZ491" s="181"/>
      <c r="BA491" s="182"/>
      <c r="BB491" s="182"/>
      <c r="BC491" s="182"/>
      <c r="BD491" s="182"/>
      <c r="BE491" s="182"/>
      <c r="BF491" s="179"/>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77"/>
      <c r="AV492" s="178"/>
      <c r="AW492" s="179"/>
      <c r="AX492" s="180"/>
      <c r="AY492" s="181"/>
      <c r="AZ492" s="181"/>
      <c r="BA492" s="182"/>
      <c r="BB492" s="182"/>
      <c r="BC492" s="182"/>
      <c r="BD492" s="182"/>
      <c r="BE492" s="182"/>
      <c r="BF492" s="179"/>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77"/>
      <c r="AV493" s="178"/>
      <c r="AW493" s="179"/>
      <c r="AX493" s="180"/>
      <c r="AY493" s="181"/>
      <c r="AZ493" s="181"/>
      <c r="BA493" s="182"/>
      <c r="BB493" s="182"/>
      <c r="BC493" s="182"/>
      <c r="BD493" s="182"/>
      <c r="BE493" s="182"/>
      <c r="BF493" s="179"/>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77"/>
      <c r="AV494" s="178"/>
      <c r="AW494" s="179"/>
      <c r="AX494" s="180"/>
      <c r="AY494" s="181"/>
      <c r="AZ494" s="181"/>
      <c r="BA494" s="182"/>
      <c r="BB494" s="182"/>
      <c r="BC494" s="182"/>
      <c r="BD494" s="182"/>
      <c r="BE494" s="182"/>
      <c r="BF494" s="179"/>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77"/>
      <c r="AV495" s="178"/>
      <c r="AW495" s="179"/>
      <c r="AX495" s="180"/>
      <c r="AY495" s="181"/>
      <c r="AZ495" s="181"/>
      <c r="BA495" s="182"/>
      <c r="BB495" s="182"/>
      <c r="BC495" s="182"/>
      <c r="BD495" s="182"/>
      <c r="BE495" s="182"/>
      <c r="BF495" s="179"/>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77"/>
      <c r="AV496" s="178"/>
      <c r="AW496" s="179"/>
      <c r="AX496" s="180"/>
      <c r="AY496" s="181"/>
      <c r="AZ496" s="181"/>
      <c r="BA496" s="182"/>
      <c r="BB496" s="182"/>
      <c r="BC496" s="182"/>
      <c r="BD496" s="182"/>
      <c r="BE496" s="182"/>
      <c r="BF496" s="179"/>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77"/>
      <c r="AV497" s="178"/>
      <c r="AW497" s="179"/>
      <c r="AX497" s="180"/>
      <c r="AY497" s="181"/>
      <c r="AZ497" s="181"/>
      <c r="BA497" s="182"/>
      <c r="BB497" s="182"/>
      <c r="BC497" s="182"/>
      <c r="BD497" s="182"/>
      <c r="BE497" s="182"/>
      <c r="BF497" s="179"/>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77"/>
      <c r="AV498" s="178"/>
      <c r="AW498" s="179"/>
      <c r="AX498" s="180"/>
      <c r="AY498" s="181"/>
      <c r="AZ498" s="181"/>
      <c r="BA498" s="182"/>
      <c r="BB498" s="182"/>
      <c r="BC498" s="182"/>
      <c r="BD498" s="182"/>
      <c r="BE498" s="182"/>
      <c r="BF498" s="179"/>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77"/>
      <c r="AV499" s="178"/>
      <c r="AW499" s="179"/>
      <c r="AX499" s="180"/>
      <c r="AY499" s="181"/>
      <c r="AZ499" s="181"/>
      <c r="BA499" s="182"/>
      <c r="BB499" s="182"/>
      <c r="BC499" s="182"/>
      <c r="BD499" s="182"/>
      <c r="BE499" s="182"/>
      <c r="BF499" s="179"/>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77"/>
      <c r="AV500" s="178"/>
      <c r="AW500" s="179"/>
      <c r="AX500" s="180"/>
      <c r="AY500" s="181"/>
      <c r="AZ500" s="181"/>
      <c r="BA500" s="182"/>
      <c r="BB500" s="182"/>
      <c r="BC500" s="182"/>
      <c r="BD500" s="182"/>
      <c r="BE500" s="182"/>
      <c r="BF500" s="179"/>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77"/>
      <c r="AV501" s="178"/>
      <c r="AW501" s="179"/>
      <c r="AX501" s="180"/>
      <c r="AY501" s="181"/>
      <c r="AZ501" s="181"/>
      <c r="BA501" s="182"/>
      <c r="BB501" s="182"/>
      <c r="BC501" s="182"/>
      <c r="BD501" s="182"/>
      <c r="BE501" s="182"/>
      <c r="BF501" s="179"/>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77"/>
      <c r="AV502" s="178"/>
      <c r="AW502" s="179"/>
      <c r="AX502" s="180"/>
      <c r="AY502" s="181"/>
      <c r="AZ502" s="181"/>
      <c r="BA502" s="182"/>
      <c r="BB502" s="182"/>
      <c r="BC502" s="182"/>
      <c r="BD502" s="182"/>
      <c r="BE502" s="182"/>
      <c r="BF502" s="179"/>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77"/>
      <c r="AV503" s="178"/>
      <c r="AW503" s="179"/>
      <c r="AX503" s="180"/>
      <c r="AY503" s="181"/>
      <c r="AZ503" s="181"/>
      <c r="BA503" s="182"/>
      <c r="BB503" s="182"/>
      <c r="BC503" s="182"/>
      <c r="BD503" s="182"/>
      <c r="BE503" s="182"/>
      <c r="BF503" s="179"/>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77"/>
      <c r="AV504" s="178"/>
      <c r="AW504" s="179"/>
      <c r="AX504" s="180"/>
      <c r="AY504" s="181"/>
      <c r="AZ504" s="181"/>
      <c r="BA504" s="182"/>
      <c r="BB504" s="182"/>
      <c r="BC504" s="182"/>
      <c r="BD504" s="182"/>
      <c r="BE504" s="182"/>
      <c r="BF504" s="179"/>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77"/>
      <c r="AV505" s="178"/>
      <c r="AW505" s="179"/>
      <c r="AX505" s="180"/>
      <c r="AY505" s="181"/>
      <c r="AZ505" s="181"/>
      <c r="BA505" s="182"/>
      <c r="BB505" s="182"/>
      <c r="BC505" s="182"/>
      <c r="BD505" s="182"/>
      <c r="BE505" s="182"/>
      <c r="BF505" s="179"/>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77"/>
      <c r="AV506" s="178"/>
      <c r="AW506" s="179"/>
      <c r="AX506" s="180"/>
      <c r="AY506" s="181"/>
      <c r="AZ506" s="181"/>
      <c r="BA506" s="182"/>
      <c r="BB506" s="182"/>
      <c r="BC506" s="182"/>
      <c r="BD506" s="182"/>
      <c r="BE506" s="182"/>
      <c r="BF506" s="179"/>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77"/>
      <c r="AV507" s="178"/>
      <c r="AW507" s="179"/>
      <c r="AX507" s="180"/>
      <c r="AY507" s="181"/>
      <c r="AZ507" s="181"/>
      <c r="BA507" s="182"/>
      <c r="BB507" s="182"/>
      <c r="BC507" s="182"/>
      <c r="BD507" s="182"/>
      <c r="BE507" s="182"/>
      <c r="BF507" s="179"/>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77"/>
      <c r="AV508" s="178"/>
      <c r="AW508" s="179"/>
      <c r="AX508" s="180"/>
      <c r="AY508" s="181"/>
      <c r="AZ508" s="181"/>
      <c r="BA508" s="182"/>
      <c r="BB508" s="182"/>
      <c r="BC508" s="182"/>
      <c r="BD508" s="182"/>
      <c r="BE508" s="182"/>
      <c r="BF508" s="179"/>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77"/>
      <c r="AV509" s="178"/>
      <c r="AW509" s="179"/>
      <c r="AX509" s="180"/>
      <c r="AY509" s="181"/>
      <c r="AZ509" s="181"/>
      <c r="BA509" s="182"/>
      <c r="BB509" s="182"/>
      <c r="BC509" s="182"/>
      <c r="BD509" s="182"/>
      <c r="BE509" s="182"/>
      <c r="BF509" s="179"/>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77"/>
      <c r="AV510" s="178"/>
      <c r="AW510" s="179"/>
      <c r="AX510" s="180"/>
      <c r="AY510" s="181"/>
      <c r="AZ510" s="181"/>
      <c r="BA510" s="182"/>
      <c r="BB510" s="182"/>
      <c r="BC510" s="182"/>
      <c r="BD510" s="182"/>
      <c r="BE510" s="182"/>
      <c r="BF510" s="179"/>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77"/>
      <c r="AV511" s="178"/>
      <c r="AW511" s="179"/>
      <c r="AX511" s="180"/>
      <c r="AY511" s="181"/>
      <c r="AZ511" s="181"/>
      <c r="BA511" s="182"/>
      <c r="BB511" s="182"/>
      <c r="BC511" s="182"/>
      <c r="BD511" s="182"/>
      <c r="BE511" s="182"/>
      <c r="BF511" s="179"/>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77"/>
      <c r="AV512" s="178"/>
      <c r="AW512" s="179"/>
      <c r="AX512" s="180"/>
      <c r="AY512" s="181"/>
      <c r="AZ512" s="181"/>
      <c r="BA512" s="182"/>
      <c r="BB512" s="182"/>
      <c r="BC512" s="182"/>
      <c r="BD512" s="182"/>
      <c r="BE512" s="182"/>
      <c r="BF512" s="179"/>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77"/>
      <c r="AV513" s="178"/>
      <c r="AW513" s="179"/>
      <c r="AX513" s="180"/>
      <c r="AY513" s="181"/>
      <c r="AZ513" s="181"/>
      <c r="BA513" s="182"/>
      <c r="BB513" s="182"/>
      <c r="BC513" s="182"/>
      <c r="BD513" s="182"/>
      <c r="BE513" s="182"/>
      <c r="BF513" s="179"/>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77"/>
      <c r="AV514" s="178"/>
      <c r="AW514" s="179"/>
      <c r="AX514" s="180"/>
      <c r="AY514" s="181"/>
      <c r="AZ514" s="181"/>
      <c r="BA514" s="182"/>
      <c r="BB514" s="182"/>
      <c r="BC514" s="182"/>
      <c r="BD514" s="182"/>
      <c r="BE514" s="182"/>
      <c r="BF514" s="179"/>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77"/>
      <c r="AV515" s="178"/>
      <c r="AW515" s="179"/>
      <c r="AX515" s="180"/>
      <c r="AY515" s="181"/>
      <c r="AZ515" s="181"/>
      <c r="BA515" s="182"/>
      <c r="BB515" s="182"/>
      <c r="BC515" s="182"/>
      <c r="BD515" s="182"/>
      <c r="BE515" s="182"/>
      <c r="BF515" s="179"/>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77"/>
      <c r="AV516" s="178"/>
      <c r="AW516" s="179"/>
      <c r="AX516" s="180"/>
      <c r="AY516" s="181"/>
      <c r="AZ516" s="181"/>
      <c r="BA516" s="182"/>
      <c r="BB516" s="182"/>
      <c r="BC516" s="182"/>
      <c r="BD516" s="182"/>
      <c r="BE516" s="182"/>
      <c r="BF516" s="179"/>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77"/>
      <c r="AV517" s="178"/>
      <c r="AW517" s="179"/>
      <c r="AX517" s="180"/>
      <c r="AY517" s="181"/>
      <c r="AZ517" s="181"/>
      <c r="BA517" s="182"/>
      <c r="BB517" s="182"/>
      <c r="BC517" s="182"/>
      <c r="BD517" s="182"/>
      <c r="BE517" s="182"/>
      <c r="BF517" s="179"/>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77"/>
      <c r="AV518" s="178"/>
      <c r="AW518" s="179"/>
      <c r="AX518" s="180"/>
      <c r="AY518" s="181"/>
      <c r="AZ518" s="181"/>
      <c r="BA518" s="182"/>
      <c r="BB518" s="182"/>
      <c r="BC518" s="182"/>
      <c r="BD518" s="182"/>
      <c r="BE518" s="182"/>
      <c r="BF518" s="179"/>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77"/>
      <c r="AV519" s="178"/>
      <c r="AW519" s="179"/>
      <c r="AX519" s="180"/>
      <c r="AY519" s="181"/>
      <c r="AZ519" s="181"/>
      <c r="BA519" s="182"/>
      <c r="BB519" s="182"/>
      <c r="BC519" s="182"/>
      <c r="BD519" s="182"/>
      <c r="BE519" s="182"/>
      <c r="BF519" s="179"/>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77"/>
      <c r="AV520" s="178"/>
      <c r="AW520" s="179"/>
      <c r="AX520" s="180"/>
      <c r="AY520" s="181"/>
      <c r="AZ520" s="181"/>
      <c r="BA520" s="182"/>
      <c r="BB520" s="182"/>
      <c r="BC520" s="182"/>
      <c r="BD520" s="182"/>
      <c r="BE520" s="182"/>
      <c r="BF520" s="179"/>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77"/>
      <c r="AV521" s="178"/>
      <c r="AW521" s="179"/>
      <c r="AX521" s="180"/>
      <c r="AY521" s="181"/>
      <c r="AZ521" s="181"/>
      <c r="BA521" s="182"/>
      <c r="BB521" s="182"/>
      <c r="BC521" s="182"/>
      <c r="BD521" s="182"/>
      <c r="BE521" s="182"/>
      <c r="BF521" s="179"/>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77"/>
      <c r="AV522" s="178"/>
      <c r="AW522" s="179"/>
      <c r="AX522" s="180"/>
      <c r="AY522" s="181"/>
      <c r="AZ522" s="181"/>
      <c r="BA522" s="182"/>
      <c r="BB522" s="182"/>
      <c r="BC522" s="182"/>
      <c r="BD522" s="182"/>
      <c r="BE522" s="182"/>
      <c r="BF522" s="179"/>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77"/>
      <c r="AV523" s="178"/>
      <c r="AW523" s="179"/>
      <c r="AX523" s="180"/>
      <c r="AY523" s="181"/>
      <c r="AZ523" s="181"/>
      <c r="BA523" s="182"/>
      <c r="BB523" s="182"/>
      <c r="BC523" s="182"/>
      <c r="BD523" s="182"/>
      <c r="BE523" s="182"/>
      <c r="BF523" s="179"/>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77"/>
      <c r="AV524" s="178"/>
      <c r="AW524" s="179"/>
      <c r="AX524" s="180"/>
      <c r="AY524" s="181"/>
      <c r="AZ524" s="181"/>
      <c r="BA524" s="182"/>
      <c r="BB524" s="182"/>
      <c r="BC524" s="182"/>
      <c r="BD524" s="182"/>
      <c r="BE524" s="182"/>
      <c r="BF524" s="179"/>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77"/>
      <c r="AV525" s="178"/>
      <c r="AW525" s="179"/>
      <c r="AX525" s="180"/>
      <c r="AY525" s="181"/>
      <c r="AZ525" s="181"/>
      <c r="BA525" s="182"/>
      <c r="BB525" s="182"/>
      <c r="BC525" s="182"/>
      <c r="BD525" s="182"/>
      <c r="BE525" s="182"/>
      <c r="BF525" s="179"/>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77"/>
      <c r="AV526" s="178"/>
      <c r="AW526" s="179"/>
      <c r="AX526" s="180"/>
      <c r="AY526" s="181"/>
      <c r="AZ526" s="181"/>
      <c r="BA526" s="182"/>
      <c r="BB526" s="182"/>
      <c r="BC526" s="182"/>
      <c r="BD526" s="182"/>
      <c r="BE526" s="182"/>
      <c r="BF526" s="179"/>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77"/>
      <c r="AV527" s="178"/>
      <c r="AW527" s="179"/>
      <c r="AX527" s="180"/>
      <c r="AY527" s="181"/>
      <c r="AZ527" s="181"/>
      <c r="BA527" s="182"/>
      <c r="BB527" s="182"/>
      <c r="BC527" s="182"/>
      <c r="BD527" s="182"/>
      <c r="BE527" s="182"/>
      <c r="BF527" s="179"/>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77"/>
      <c r="AV528" s="178"/>
      <c r="AW528" s="179"/>
      <c r="AX528" s="180"/>
      <c r="AY528" s="181"/>
      <c r="AZ528" s="181"/>
      <c r="BA528" s="182"/>
      <c r="BB528" s="182"/>
      <c r="BC528" s="182"/>
      <c r="BD528" s="182"/>
      <c r="BE528" s="182"/>
      <c r="BF528" s="179"/>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77"/>
      <c r="AV529" s="178"/>
      <c r="AW529" s="179"/>
      <c r="AX529" s="180"/>
      <c r="AY529" s="181"/>
      <c r="AZ529" s="181"/>
      <c r="BA529" s="182"/>
      <c r="BB529" s="182"/>
      <c r="BC529" s="182"/>
      <c r="BD529" s="182"/>
      <c r="BE529" s="182"/>
      <c r="BF529" s="179"/>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77"/>
      <c r="AV530" s="178"/>
      <c r="AW530" s="179"/>
      <c r="AX530" s="180"/>
      <c r="AY530" s="181"/>
      <c r="AZ530" s="181"/>
      <c r="BA530" s="182"/>
      <c r="BB530" s="182"/>
      <c r="BC530" s="182"/>
      <c r="BD530" s="182"/>
      <c r="BE530" s="182"/>
      <c r="BF530" s="179"/>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77"/>
      <c r="AV531" s="178"/>
      <c r="AW531" s="179"/>
      <c r="AX531" s="180"/>
      <c r="AY531" s="181"/>
      <c r="AZ531" s="181"/>
      <c r="BA531" s="182"/>
      <c r="BB531" s="182"/>
      <c r="BC531" s="182"/>
      <c r="BD531" s="182"/>
      <c r="BE531" s="182"/>
      <c r="BF531" s="179"/>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77"/>
      <c r="AV532" s="178"/>
      <c r="AW532" s="179"/>
      <c r="AX532" s="180"/>
      <c r="AY532" s="181"/>
      <c r="AZ532" s="181"/>
      <c r="BA532" s="182"/>
      <c r="BB532" s="182"/>
      <c r="BC532" s="182"/>
      <c r="BD532" s="182"/>
      <c r="BE532" s="182"/>
      <c r="BF532" s="179"/>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77"/>
      <c r="AV533" s="178"/>
      <c r="AW533" s="179"/>
      <c r="AX533" s="180"/>
      <c r="AY533" s="181"/>
      <c r="AZ533" s="181"/>
      <c r="BA533" s="182"/>
      <c r="BB533" s="182"/>
      <c r="BC533" s="182"/>
      <c r="BD533" s="182"/>
      <c r="BE533" s="182"/>
      <c r="BF533" s="179"/>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77"/>
      <c r="AV534" s="178"/>
      <c r="AW534" s="179"/>
      <c r="AX534" s="180"/>
      <c r="AY534" s="181"/>
      <c r="AZ534" s="181"/>
      <c r="BA534" s="182"/>
      <c r="BB534" s="182"/>
      <c r="BC534" s="182"/>
      <c r="BD534" s="182"/>
      <c r="BE534" s="182"/>
      <c r="BF534" s="179"/>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77"/>
      <c r="AV535" s="178"/>
      <c r="AW535" s="179"/>
      <c r="AX535" s="180"/>
      <c r="AY535" s="181"/>
      <c r="AZ535" s="181"/>
      <c r="BA535" s="182"/>
      <c r="BB535" s="182"/>
      <c r="BC535" s="182"/>
      <c r="BD535" s="182"/>
      <c r="BE535" s="182"/>
      <c r="BF535" s="179"/>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77"/>
      <c r="AV536" s="178"/>
      <c r="AW536" s="179"/>
      <c r="AX536" s="180"/>
      <c r="AY536" s="181"/>
      <c r="AZ536" s="181"/>
      <c r="BA536" s="182"/>
      <c r="BB536" s="182"/>
      <c r="BC536" s="182"/>
      <c r="BD536" s="182"/>
      <c r="BE536" s="182"/>
      <c r="BF536" s="179"/>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77"/>
      <c r="AV537" s="178"/>
      <c r="AW537" s="179"/>
      <c r="AX537" s="180"/>
      <c r="AY537" s="181"/>
      <c r="AZ537" s="181"/>
      <c r="BA537" s="182"/>
      <c r="BB537" s="182"/>
      <c r="BC537" s="182"/>
      <c r="BD537" s="182"/>
      <c r="BE537" s="182"/>
      <c r="BF537" s="179"/>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77"/>
      <c r="AV538" s="178"/>
      <c r="AW538" s="179"/>
      <c r="AX538" s="180"/>
      <c r="AY538" s="181"/>
      <c r="AZ538" s="181"/>
      <c r="BA538" s="182"/>
      <c r="BB538" s="182"/>
      <c r="BC538" s="182"/>
      <c r="BD538" s="182"/>
      <c r="BE538" s="182"/>
      <c r="BF538" s="179"/>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77"/>
      <c r="AV539" s="178"/>
      <c r="AW539" s="179"/>
      <c r="AX539" s="180"/>
      <c r="AY539" s="181"/>
      <c r="AZ539" s="181"/>
      <c r="BA539" s="182"/>
      <c r="BB539" s="182"/>
      <c r="BC539" s="182"/>
      <c r="BD539" s="182"/>
      <c r="BE539" s="182"/>
      <c r="BF539" s="179"/>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77"/>
      <c r="AV540" s="178"/>
      <c r="AW540" s="179"/>
      <c r="AX540" s="180"/>
      <c r="AY540" s="181"/>
      <c r="AZ540" s="181"/>
      <c r="BA540" s="182"/>
      <c r="BB540" s="182"/>
      <c r="BC540" s="182"/>
      <c r="BD540" s="182"/>
      <c r="BE540" s="182"/>
      <c r="BF540" s="179"/>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77"/>
      <c r="AV541" s="178"/>
      <c r="AW541" s="179"/>
      <c r="AX541" s="180"/>
      <c r="AY541" s="181"/>
      <c r="AZ541" s="181"/>
      <c r="BA541" s="182"/>
      <c r="BB541" s="182"/>
      <c r="BC541" s="182"/>
      <c r="BD541" s="182"/>
      <c r="BE541" s="182"/>
      <c r="BF541" s="179"/>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77"/>
      <c r="AV542" s="178"/>
      <c r="AW542" s="179"/>
      <c r="AX542" s="180"/>
      <c r="AY542" s="181"/>
      <c r="AZ542" s="181"/>
      <c r="BA542" s="182"/>
      <c r="BB542" s="182"/>
      <c r="BC542" s="182"/>
      <c r="BD542" s="182"/>
      <c r="BE542" s="182"/>
      <c r="BF542" s="179"/>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77"/>
      <c r="AV543" s="178"/>
      <c r="AW543" s="179"/>
      <c r="AX543" s="180"/>
      <c r="AY543" s="181"/>
      <c r="AZ543" s="181"/>
      <c r="BA543" s="182"/>
      <c r="BB543" s="182"/>
      <c r="BC543" s="182"/>
      <c r="BD543" s="182"/>
      <c r="BE543" s="182"/>
      <c r="BF543" s="179"/>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77"/>
      <c r="AV544" s="178"/>
      <c r="AW544" s="179"/>
      <c r="AX544" s="180"/>
      <c r="AY544" s="181"/>
      <c r="AZ544" s="181"/>
      <c r="BA544" s="182"/>
      <c r="BB544" s="182"/>
      <c r="BC544" s="182"/>
      <c r="BD544" s="182"/>
      <c r="BE544" s="182"/>
      <c r="BF544" s="179"/>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77"/>
      <c r="AV545" s="178"/>
      <c r="AW545" s="179"/>
      <c r="AX545" s="180"/>
      <c r="AY545" s="181"/>
      <c r="AZ545" s="181"/>
      <c r="BA545" s="182"/>
      <c r="BB545" s="182"/>
      <c r="BC545" s="182"/>
      <c r="BD545" s="182"/>
      <c r="BE545" s="182"/>
      <c r="BF545" s="179"/>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77"/>
      <c r="AV546" s="178"/>
      <c r="AW546" s="179"/>
      <c r="AX546" s="180"/>
      <c r="AY546" s="181"/>
      <c r="AZ546" s="181"/>
      <c r="BA546" s="182"/>
      <c r="BB546" s="182"/>
      <c r="BC546" s="182"/>
      <c r="BD546" s="182"/>
      <c r="BE546" s="182"/>
      <c r="BF546" s="179"/>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77"/>
      <c r="AV547" s="178"/>
      <c r="AW547" s="179"/>
      <c r="AX547" s="180"/>
      <c r="AY547" s="181"/>
      <c r="AZ547" s="181"/>
      <c r="BA547" s="182"/>
      <c r="BB547" s="182"/>
      <c r="BC547" s="182"/>
      <c r="BD547" s="182"/>
      <c r="BE547" s="182"/>
      <c r="BF547" s="179"/>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77"/>
      <c r="AV548" s="178"/>
      <c r="AW548" s="179"/>
      <c r="AX548" s="180"/>
      <c r="AY548" s="181"/>
      <c r="AZ548" s="181"/>
      <c r="BA548" s="182"/>
      <c r="BB548" s="182"/>
      <c r="BC548" s="182"/>
      <c r="BD548" s="182"/>
      <c r="BE548" s="182"/>
      <c r="BF548" s="179"/>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77"/>
      <c r="AV549" s="178"/>
      <c r="AW549" s="179"/>
      <c r="AX549" s="180"/>
      <c r="AY549" s="181"/>
      <c r="AZ549" s="181"/>
      <c r="BA549" s="182"/>
      <c r="BB549" s="182"/>
      <c r="BC549" s="182"/>
      <c r="BD549" s="182"/>
      <c r="BE549" s="182"/>
      <c r="BF549" s="179"/>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77"/>
      <c r="AV550" s="178"/>
      <c r="AW550" s="179"/>
      <c r="AX550" s="180"/>
      <c r="AY550" s="181"/>
      <c r="AZ550" s="181"/>
      <c r="BA550" s="182"/>
      <c r="BB550" s="182"/>
      <c r="BC550" s="182"/>
      <c r="BD550" s="182"/>
      <c r="BE550" s="182"/>
      <c r="BF550" s="179"/>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77"/>
      <c r="AV551" s="178"/>
      <c r="AW551" s="179"/>
      <c r="AX551" s="180"/>
      <c r="AY551" s="181"/>
      <c r="AZ551" s="181"/>
      <c r="BA551" s="182"/>
      <c r="BB551" s="182"/>
      <c r="BC551" s="182"/>
      <c r="BD551" s="182"/>
      <c r="BE551" s="182"/>
      <c r="BF551" s="179"/>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77"/>
      <c r="AV552" s="178"/>
      <c r="AW552" s="179"/>
      <c r="AX552" s="180"/>
      <c r="AY552" s="181"/>
      <c r="AZ552" s="181"/>
      <c r="BA552" s="182"/>
      <c r="BB552" s="182"/>
      <c r="BC552" s="182"/>
      <c r="BD552" s="182"/>
      <c r="BE552" s="182"/>
      <c r="BF552" s="179"/>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77"/>
      <c r="AV553" s="178"/>
      <c r="AW553" s="179"/>
      <c r="AX553" s="180"/>
      <c r="AY553" s="181"/>
      <c r="AZ553" s="181"/>
      <c r="BA553" s="182"/>
      <c r="BB553" s="182"/>
      <c r="BC553" s="182"/>
      <c r="BD553" s="182"/>
      <c r="BE553" s="182"/>
      <c r="BF553" s="179"/>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77"/>
      <c r="AV554" s="178"/>
      <c r="AW554" s="179"/>
      <c r="AX554" s="180"/>
      <c r="AY554" s="181"/>
      <c r="AZ554" s="181"/>
      <c r="BA554" s="182"/>
      <c r="BB554" s="182"/>
      <c r="BC554" s="182"/>
      <c r="BD554" s="182"/>
      <c r="BE554" s="182"/>
      <c r="BF554" s="179"/>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77"/>
      <c r="AV555" s="178"/>
      <c r="AW555" s="179"/>
      <c r="AX555" s="180"/>
      <c r="AY555" s="181"/>
      <c r="AZ555" s="181"/>
      <c r="BA555" s="182"/>
      <c r="BB555" s="182"/>
      <c r="BC555" s="182"/>
      <c r="BD555" s="182"/>
      <c r="BE555" s="182"/>
      <c r="BF555" s="179"/>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77"/>
      <c r="AV556" s="178"/>
      <c r="AW556" s="179"/>
      <c r="AX556" s="180"/>
      <c r="AY556" s="181"/>
      <c r="AZ556" s="181"/>
      <c r="BA556" s="182"/>
      <c r="BB556" s="182"/>
      <c r="BC556" s="182"/>
      <c r="BD556" s="182"/>
      <c r="BE556" s="182"/>
      <c r="BF556" s="179"/>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77"/>
      <c r="AV557" s="178"/>
      <c r="AW557" s="179"/>
      <c r="AX557" s="180"/>
      <c r="AY557" s="181"/>
      <c r="AZ557" s="181"/>
      <c r="BA557" s="182"/>
      <c r="BB557" s="182"/>
      <c r="BC557" s="182"/>
      <c r="BD557" s="182"/>
      <c r="BE557" s="182"/>
      <c r="BF557" s="179"/>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77"/>
      <c r="AV558" s="178"/>
      <c r="AW558" s="179"/>
      <c r="AX558" s="180"/>
      <c r="AY558" s="181"/>
      <c r="AZ558" s="181"/>
      <c r="BA558" s="182"/>
      <c r="BB558" s="182"/>
      <c r="BC558" s="182"/>
      <c r="BD558" s="182"/>
      <c r="BE558" s="182"/>
      <c r="BF558" s="179"/>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77"/>
      <c r="AV559" s="178"/>
      <c r="AW559" s="179"/>
      <c r="AX559" s="180"/>
      <c r="AY559" s="181"/>
      <c r="AZ559" s="181"/>
      <c r="BA559" s="182"/>
      <c r="BB559" s="182"/>
      <c r="BC559" s="182"/>
      <c r="BD559" s="182"/>
      <c r="BE559" s="182"/>
      <c r="BF559" s="179"/>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77"/>
      <c r="AV560" s="178"/>
      <c r="AW560" s="179"/>
      <c r="AX560" s="180"/>
      <c r="AY560" s="181"/>
      <c r="AZ560" s="181"/>
      <c r="BA560" s="182"/>
      <c r="BB560" s="182"/>
      <c r="BC560" s="182"/>
      <c r="BD560" s="182"/>
      <c r="BE560" s="182"/>
      <c r="BF560" s="179"/>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77"/>
      <c r="AV561" s="178"/>
      <c r="AW561" s="179"/>
      <c r="AX561" s="180"/>
      <c r="AY561" s="181"/>
      <c r="AZ561" s="181"/>
      <c r="BA561" s="182"/>
      <c r="BB561" s="182"/>
      <c r="BC561" s="182"/>
      <c r="BD561" s="182"/>
      <c r="BE561" s="182"/>
      <c r="BF561" s="179"/>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77"/>
      <c r="AV562" s="178"/>
      <c r="AW562" s="179"/>
      <c r="AX562" s="180"/>
      <c r="AY562" s="181"/>
      <c r="AZ562" s="181"/>
      <c r="BA562" s="182"/>
      <c r="BB562" s="182"/>
      <c r="BC562" s="182"/>
      <c r="BD562" s="182"/>
      <c r="BE562" s="182"/>
      <c r="BF562" s="179"/>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77"/>
      <c r="AV563" s="178"/>
      <c r="AW563" s="179"/>
      <c r="AX563" s="180"/>
      <c r="AY563" s="181"/>
      <c r="AZ563" s="181"/>
      <c r="BA563" s="182"/>
      <c r="BB563" s="182"/>
      <c r="BC563" s="182"/>
      <c r="BD563" s="182"/>
      <c r="BE563" s="182"/>
      <c r="BF563" s="179"/>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77"/>
      <c r="AV564" s="178"/>
      <c r="AW564" s="179"/>
      <c r="AX564" s="180"/>
      <c r="AY564" s="181"/>
      <c r="AZ564" s="181"/>
      <c r="BA564" s="182"/>
      <c r="BB564" s="182"/>
      <c r="BC564" s="182"/>
      <c r="BD564" s="182"/>
      <c r="BE564" s="182"/>
      <c r="BF564" s="179"/>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77"/>
      <c r="AV565" s="178"/>
      <c r="AW565" s="179"/>
      <c r="AX565" s="180"/>
      <c r="AY565" s="181"/>
      <c r="AZ565" s="181"/>
      <c r="BA565" s="182"/>
      <c r="BB565" s="182"/>
      <c r="BC565" s="182"/>
      <c r="BD565" s="182"/>
      <c r="BE565" s="182"/>
      <c r="BF565" s="179"/>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77"/>
      <c r="AV566" s="178"/>
      <c r="AW566" s="179"/>
      <c r="AX566" s="180"/>
      <c r="AY566" s="181"/>
      <c r="AZ566" s="181"/>
      <c r="BA566" s="182"/>
      <c r="BB566" s="182"/>
      <c r="BC566" s="182"/>
      <c r="BD566" s="182"/>
      <c r="BE566" s="182"/>
      <c r="BF566" s="179"/>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77"/>
      <c r="AV567" s="178"/>
      <c r="AW567" s="179"/>
      <c r="AX567" s="180"/>
      <c r="AY567" s="181"/>
      <c r="AZ567" s="181"/>
      <c r="BA567" s="182"/>
      <c r="BB567" s="182"/>
      <c r="BC567" s="182"/>
      <c r="BD567" s="182"/>
      <c r="BE567" s="182"/>
      <c r="BF567" s="179"/>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77"/>
      <c r="AV568" s="178"/>
      <c r="AW568" s="179"/>
      <c r="AX568" s="180"/>
      <c r="AY568" s="181"/>
      <c r="AZ568" s="181"/>
      <c r="BA568" s="182"/>
      <c r="BB568" s="182"/>
      <c r="BC568" s="182"/>
      <c r="BD568" s="182"/>
      <c r="BE568" s="182"/>
      <c r="BF568" s="179"/>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77"/>
      <c r="AV569" s="178"/>
      <c r="AW569" s="179"/>
      <c r="AX569" s="180"/>
      <c r="AY569" s="181"/>
      <c r="AZ569" s="181"/>
      <c r="BA569" s="182"/>
      <c r="BB569" s="182"/>
      <c r="BC569" s="182"/>
      <c r="BD569" s="182"/>
      <c r="BE569" s="182"/>
      <c r="BF569" s="179"/>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77"/>
      <c r="AV570" s="178"/>
      <c r="AW570" s="179"/>
      <c r="AX570" s="180"/>
      <c r="AY570" s="181"/>
      <c r="AZ570" s="181"/>
      <c r="BA570" s="182"/>
      <c r="BB570" s="182"/>
      <c r="BC570" s="182"/>
      <c r="BD570" s="182"/>
      <c r="BE570" s="182"/>
      <c r="BF570" s="179"/>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77"/>
      <c r="AV571" s="178"/>
      <c r="AW571" s="179"/>
      <c r="AX571" s="180"/>
      <c r="AY571" s="181"/>
      <c r="AZ571" s="181"/>
      <c r="BA571" s="182"/>
      <c r="BB571" s="182"/>
      <c r="BC571" s="182"/>
      <c r="BD571" s="182"/>
      <c r="BE571" s="182"/>
      <c r="BF571" s="179"/>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77"/>
      <c r="AV572" s="178"/>
      <c r="AW572" s="179"/>
      <c r="AX572" s="180"/>
      <c r="AY572" s="181"/>
      <c r="AZ572" s="181"/>
      <c r="BA572" s="182"/>
      <c r="BB572" s="182"/>
      <c r="BC572" s="182"/>
      <c r="BD572" s="182"/>
      <c r="BE572" s="182"/>
      <c r="BF572" s="179"/>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77"/>
      <c r="AV573" s="178"/>
      <c r="AW573" s="179"/>
      <c r="AX573" s="180"/>
      <c r="AY573" s="181"/>
      <c r="AZ573" s="181"/>
      <c r="BA573" s="182"/>
      <c r="BB573" s="182"/>
      <c r="BC573" s="182"/>
      <c r="BD573" s="182"/>
      <c r="BE573" s="182"/>
      <c r="BF573" s="179"/>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77"/>
      <c r="AV574" s="178"/>
      <c r="AW574" s="179"/>
      <c r="AX574" s="180"/>
      <c r="AY574" s="181"/>
      <c r="AZ574" s="181"/>
      <c r="BA574" s="182"/>
      <c r="BB574" s="182"/>
      <c r="BC574" s="182"/>
      <c r="BD574" s="182"/>
      <c r="BE574" s="182"/>
      <c r="BF574" s="179"/>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77"/>
      <c r="AV575" s="178"/>
      <c r="AW575" s="179"/>
      <c r="AX575" s="180"/>
      <c r="AY575" s="181"/>
      <c r="AZ575" s="181"/>
      <c r="BA575" s="182"/>
      <c r="BB575" s="182"/>
      <c r="BC575" s="182"/>
      <c r="BD575" s="182"/>
      <c r="BE575" s="182"/>
      <c r="BF575" s="179"/>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77"/>
      <c r="AV576" s="178"/>
      <c r="AW576" s="179"/>
      <c r="AX576" s="180"/>
      <c r="AY576" s="181"/>
      <c r="AZ576" s="181"/>
      <c r="BA576" s="182"/>
      <c r="BB576" s="182"/>
      <c r="BC576" s="182"/>
      <c r="BD576" s="182"/>
      <c r="BE576" s="182"/>
      <c r="BF576" s="179"/>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77"/>
      <c r="AV577" s="178"/>
      <c r="AW577" s="179"/>
      <c r="AX577" s="180"/>
      <c r="AY577" s="181"/>
      <c r="AZ577" s="181"/>
      <c r="BA577" s="182"/>
      <c r="BB577" s="182"/>
      <c r="BC577" s="182"/>
      <c r="BD577" s="182"/>
      <c r="BE577" s="182"/>
      <c r="BF577" s="179"/>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77"/>
      <c r="AV578" s="178"/>
      <c r="AW578" s="179"/>
      <c r="AX578" s="180"/>
      <c r="AY578" s="181"/>
      <c r="AZ578" s="181"/>
      <c r="BA578" s="182"/>
      <c r="BB578" s="182"/>
      <c r="BC578" s="182"/>
      <c r="BD578" s="182"/>
      <c r="BE578" s="182"/>
      <c r="BF578" s="179"/>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77"/>
      <c r="AV579" s="178"/>
      <c r="AW579" s="179"/>
      <c r="AX579" s="180"/>
      <c r="AY579" s="181"/>
      <c r="AZ579" s="181"/>
      <c r="BA579" s="182"/>
      <c r="BB579" s="182"/>
      <c r="BC579" s="182"/>
      <c r="BD579" s="182"/>
      <c r="BE579" s="182"/>
      <c r="BF579" s="179"/>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77"/>
      <c r="AV580" s="178"/>
      <c r="AW580" s="179"/>
      <c r="AX580" s="180"/>
      <c r="AY580" s="181"/>
      <c r="AZ580" s="181"/>
      <c r="BA580" s="182"/>
      <c r="BB580" s="182"/>
      <c r="BC580" s="182"/>
      <c r="BD580" s="182"/>
      <c r="BE580" s="182"/>
      <c r="BF580" s="179"/>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77"/>
      <c r="AV581" s="178"/>
      <c r="AW581" s="179"/>
      <c r="AX581" s="180"/>
      <c r="AY581" s="181"/>
      <c r="AZ581" s="181"/>
      <c r="BA581" s="182"/>
      <c r="BB581" s="182"/>
      <c r="BC581" s="182"/>
      <c r="BD581" s="182"/>
      <c r="BE581" s="182"/>
      <c r="BF581" s="179"/>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77"/>
      <c r="AV582" s="178"/>
      <c r="AW582" s="179"/>
      <c r="AX582" s="180"/>
      <c r="AY582" s="181"/>
      <c r="AZ582" s="181"/>
      <c r="BA582" s="182"/>
      <c r="BB582" s="182"/>
      <c r="BC582" s="182"/>
      <c r="BD582" s="182"/>
      <c r="BE582" s="182"/>
      <c r="BF582" s="179"/>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77"/>
      <c r="AV583" s="178"/>
      <c r="AW583" s="179"/>
      <c r="AX583" s="180"/>
      <c r="AY583" s="181"/>
      <c r="AZ583" s="181"/>
      <c r="BA583" s="182"/>
      <c r="BB583" s="182"/>
      <c r="BC583" s="182"/>
      <c r="BD583" s="182"/>
      <c r="BE583" s="182"/>
      <c r="BF583" s="179"/>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77"/>
      <c r="AV584" s="178"/>
      <c r="AW584" s="179"/>
      <c r="AX584" s="180"/>
      <c r="AY584" s="181"/>
      <c r="AZ584" s="181"/>
      <c r="BA584" s="182"/>
      <c r="BB584" s="182"/>
      <c r="BC584" s="182"/>
      <c r="BD584" s="182"/>
      <c r="BE584" s="182"/>
      <c r="BF584" s="179"/>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77"/>
      <c r="AV585" s="178"/>
      <c r="AW585" s="179"/>
      <c r="AX585" s="180"/>
      <c r="AY585" s="181"/>
      <c r="AZ585" s="181"/>
      <c r="BA585" s="182"/>
      <c r="BB585" s="182"/>
      <c r="BC585" s="182"/>
      <c r="BD585" s="182"/>
      <c r="BE585" s="182"/>
      <c r="BF585" s="179"/>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77"/>
      <c r="AV586" s="178"/>
      <c r="AW586" s="179"/>
      <c r="AX586" s="180"/>
      <c r="AY586" s="181"/>
      <c r="AZ586" s="181"/>
      <c r="BA586" s="182"/>
      <c r="BB586" s="182"/>
      <c r="BC586" s="182"/>
      <c r="BD586" s="182"/>
      <c r="BE586" s="182"/>
      <c r="BF586" s="179"/>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77"/>
      <c r="AV587" s="178"/>
      <c r="AW587" s="179"/>
      <c r="AX587" s="180"/>
      <c r="AY587" s="181"/>
      <c r="AZ587" s="181"/>
      <c r="BA587" s="182"/>
      <c r="BB587" s="182"/>
      <c r="BC587" s="182"/>
      <c r="BD587" s="182"/>
      <c r="BE587" s="182"/>
      <c r="BF587" s="179"/>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77"/>
      <c r="AV588" s="178"/>
      <c r="AW588" s="179"/>
      <c r="AX588" s="180"/>
      <c r="AY588" s="181"/>
      <c r="AZ588" s="181"/>
      <c r="BA588" s="182"/>
      <c r="BB588" s="182"/>
      <c r="BC588" s="182"/>
      <c r="BD588" s="182"/>
      <c r="BE588" s="182"/>
      <c r="BF588" s="179"/>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77"/>
      <c r="AV589" s="178"/>
      <c r="AW589" s="179"/>
      <c r="AX589" s="180"/>
      <c r="AY589" s="181"/>
      <c r="AZ589" s="181"/>
      <c r="BA589" s="182"/>
      <c r="BB589" s="182"/>
      <c r="BC589" s="182"/>
      <c r="BD589" s="182"/>
      <c r="BE589" s="182"/>
      <c r="BF589" s="179"/>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77"/>
      <c r="AV590" s="178"/>
      <c r="AW590" s="179"/>
      <c r="AX590" s="180"/>
      <c r="AY590" s="181"/>
      <c r="AZ590" s="181"/>
      <c r="BA590" s="182"/>
      <c r="BB590" s="182"/>
      <c r="BC590" s="182"/>
      <c r="BD590" s="182"/>
      <c r="BE590" s="182"/>
      <c r="BF590" s="179"/>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77"/>
      <c r="AV591" s="178"/>
      <c r="AW591" s="179"/>
      <c r="AX591" s="180"/>
      <c r="AY591" s="181"/>
      <c r="AZ591" s="181"/>
      <c r="BA591" s="182"/>
      <c r="BB591" s="182"/>
      <c r="BC591" s="182"/>
      <c r="BD591" s="182"/>
      <c r="BE591" s="182"/>
      <c r="BF591" s="179"/>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77"/>
      <c r="AV592" s="178"/>
      <c r="AW592" s="179"/>
      <c r="AX592" s="180"/>
      <c r="AY592" s="181"/>
      <c r="AZ592" s="181"/>
      <c r="BA592" s="182"/>
      <c r="BB592" s="182"/>
      <c r="BC592" s="182"/>
      <c r="BD592" s="182"/>
      <c r="BE592" s="182"/>
      <c r="BF592" s="179"/>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77"/>
      <c r="AV593" s="178"/>
      <c r="AW593" s="179"/>
      <c r="AX593" s="180"/>
      <c r="AY593" s="181"/>
      <c r="AZ593" s="181"/>
      <c r="BA593" s="182"/>
      <c r="BB593" s="182"/>
      <c r="BC593" s="182"/>
      <c r="BD593" s="182"/>
      <c r="BE593" s="182"/>
      <c r="BF593" s="179"/>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77"/>
      <c r="AV594" s="178"/>
      <c r="AW594" s="179"/>
      <c r="AX594" s="180"/>
      <c r="AY594" s="181"/>
      <c r="AZ594" s="181"/>
      <c r="BA594" s="182"/>
      <c r="BB594" s="182"/>
      <c r="BC594" s="182"/>
      <c r="BD594" s="182"/>
      <c r="BE594" s="182"/>
      <c r="BF594" s="179"/>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77"/>
      <c r="AV595" s="178"/>
      <c r="AW595" s="179"/>
      <c r="AX595" s="180"/>
      <c r="AY595" s="181"/>
      <c r="AZ595" s="181"/>
      <c r="BA595" s="182"/>
      <c r="BB595" s="182"/>
      <c r="BC595" s="182"/>
      <c r="BD595" s="182"/>
      <c r="BE595" s="182"/>
      <c r="BF595" s="179"/>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77"/>
      <c r="AV596" s="178"/>
      <c r="AW596" s="179"/>
      <c r="AX596" s="180"/>
      <c r="AY596" s="181"/>
      <c r="AZ596" s="181"/>
      <c r="BA596" s="182"/>
      <c r="BB596" s="182"/>
      <c r="BC596" s="182"/>
      <c r="BD596" s="182"/>
      <c r="BE596" s="182"/>
      <c r="BF596" s="179"/>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77"/>
      <c r="AV597" s="178"/>
      <c r="AW597" s="179"/>
      <c r="AX597" s="180"/>
      <c r="AY597" s="181"/>
      <c r="AZ597" s="181"/>
      <c r="BA597" s="182"/>
      <c r="BB597" s="182"/>
      <c r="BC597" s="182"/>
      <c r="BD597" s="182"/>
      <c r="BE597" s="182"/>
      <c r="BF597" s="179"/>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77"/>
      <c r="AV598" s="178"/>
      <c r="AW598" s="179"/>
      <c r="AX598" s="180"/>
      <c r="AY598" s="181"/>
      <c r="AZ598" s="181"/>
      <c r="BA598" s="182"/>
      <c r="BB598" s="182"/>
      <c r="BC598" s="182"/>
      <c r="BD598" s="182"/>
      <c r="BE598" s="182"/>
      <c r="BF598" s="179"/>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77"/>
      <c r="AV599" s="178"/>
      <c r="AW599" s="179"/>
      <c r="AX599" s="180"/>
      <c r="AY599" s="181"/>
      <c r="AZ599" s="181"/>
      <c r="BA599" s="182"/>
      <c r="BB599" s="182"/>
      <c r="BC599" s="182"/>
      <c r="BD599" s="182"/>
      <c r="BE599" s="182"/>
      <c r="BF599" s="179"/>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77"/>
      <c r="AV600" s="178"/>
      <c r="AW600" s="179"/>
      <c r="AX600" s="180"/>
      <c r="AY600" s="181"/>
      <c r="AZ600" s="181"/>
      <c r="BA600" s="182"/>
      <c r="BB600" s="182"/>
      <c r="BC600" s="182"/>
      <c r="BD600" s="182"/>
      <c r="BE600" s="182"/>
      <c r="BF600" s="179"/>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77"/>
      <c r="AV601" s="178"/>
      <c r="AW601" s="179"/>
      <c r="AX601" s="180"/>
      <c r="AY601" s="181"/>
      <c r="AZ601" s="181"/>
      <c r="BA601" s="182"/>
      <c r="BB601" s="182"/>
      <c r="BC601" s="182"/>
      <c r="BD601" s="182"/>
      <c r="BE601" s="182"/>
      <c r="BF601" s="179"/>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77"/>
      <c r="AV602" s="178"/>
      <c r="AW602" s="179"/>
      <c r="AX602" s="180"/>
      <c r="AY602" s="181"/>
      <c r="AZ602" s="181"/>
      <c r="BA602" s="182"/>
      <c r="BB602" s="182"/>
      <c r="BC602" s="182"/>
      <c r="BD602" s="182"/>
      <c r="BE602" s="182"/>
      <c r="BF602" s="179"/>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77"/>
      <c r="AV603" s="178"/>
      <c r="AW603" s="179"/>
      <c r="AX603" s="180"/>
      <c r="AY603" s="181"/>
      <c r="AZ603" s="181"/>
      <c r="BA603" s="182"/>
      <c r="BB603" s="182"/>
      <c r="BC603" s="182"/>
      <c r="BD603" s="182"/>
      <c r="BE603" s="182"/>
      <c r="BF603" s="179"/>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77"/>
      <c r="AV604" s="178"/>
      <c r="AW604" s="179"/>
      <c r="AX604" s="180"/>
      <c r="AY604" s="181"/>
      <c r="AZ604" s="181"/>
      <c r="BA604" s="182"/>
      <c r="BB604" s="182"/>
      <c r="BC604" s="182"/>
      <c r="BD604" s="182"/>
      <c r="BE604" s="182"/>
      <c r="BF604" s="179"/>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77"/>
      <c r="AV605" s="178"/>
      <c r="AW605" s="179"/>
      <c r="AX605" s="180"/>
      <c r="AY605" s="181"/>
      <c r="AZ605" s="181"/>
      <c r="BA605" s="182"/>
      <c r="BB605" s="182"/>
      <c r="BC605" s="182"/>
      <c r="BD605" s="182"/>
      <c r="BE605" s="182"/>
      <c r="BF605" s="179"/>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77"/>
      <c r="AV606" s="178"/>
      <c r="AW606" s="179"/>
      <c r="AX606" s="180"/>
      <c r="AY606" s="181"/>
      <c r="AZ606" s="181"/>
      <c r="BA606" s="182"/>
      <c r="BB606" s="182"/>
      <c r="BC606" s="182"/>
      <c r="BD606" s="182"/>
      <c r="BE606" s="182"/>
      <c r="BF606" s="179"/>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77"/>
      <c r="AV607" s="178"/>
      <c r="AW607" s="179"/>
      <c r="AX607" s="180"/>
      <c r="AY607" s="181"/>
      <c r="AZ607" s="181"/>
      <c r="BA607" s="182"/>
      <c r="BB607" s="182"/>
      <c r="BC607" s="182"/>
      <c r="BD607" s="182"/>
      <c r="BE607" s="182"/>
      <c r="BF607" s="179"/>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77"/>
      <c r="AV608" s="178"/>
      <c r="AW608" s="179"/>
      <c r="AX608" s="180"/>
      <c r="AY608" s="181"/>
      <c r="AZ608" s="181"/>
      <c r="BA608" s="182"/>
      <c r="BB608" s="182"/>
      <c r="BC608" s="182"/>
      <c r="BD608" s="182"/>
      <c r="BE608" s="182"/>
      <c r="BF608" s="179"/>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77"/>
      <c r="AV609" s="178"/>
      <c r="AW609" s="179"/>
      <c r="AX609" s="180"/>
      <c r="AY609" s="181"/>
      <c r="AZ609" s="181"/>
      <c r="BA609" s="182"/>
      <c r="BB609" s="182"/>
      <c r="BC609" s="182"/>
      <c r="BD609" s="182"/>
      <c r="BE609" s="182"/>
      <c r="BF609" s="179"/>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77"/>
      <c r="AV610" s="178"/>
      <c r="AW610" s="179"/>
      <c r="AX610" s="180"/>
      <c r="AY610" s="181"/>
      <c r="AZ610" s="181"/>
      <c r="BA610" s="182"/>
      <c r="BB610" s="182"/>
      <c r="BC610" s="182"/>
      <c r="BD610" s="182"/>
      <c r="BE610" s="182"/>
      <c r="BF610" s="179"/>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77"/>
      <c r="AV611" s="178"/>
      <c r="AW611" s="179"/>
      <c r="AX611" s="180"/>
      <c r="AY611" s="181"/>
      <c r="AZ611" s="181"/>
      <c r="BA611" s="182"/>
      <c r="BB611" s="182"/>
      <c r="BC611" s="182"/>
      <c r="BD611" s="182"/>
      <c r="BE611" s="182"/>
      <c r="BF611" s="179"/>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77"/>
      <c r="AV612" s="178"/>
      <c r="AW612" s="179"/>
      <c r="AX612" s="180"/>
      <c r="AY612" s="181"/>
      <c r="AZ612" s="181"/>
      <c r="BA612" s="182"/>
      <c r="BB612" s="182"/>
      <c r="BC612" s="182"/>
      <c r="BD612" s="182"/>
      <c r="BE612" s="182"/>
      <c r="BF612" s="179"/>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77"/>
      <c r="AV613" s="178"/>
      <c r="AW613" s="179"/>
      <c r="AX613" s="180"/>
      <c r="AY613" s="181"/>
      <c r="AZ613" s="181"/>
      <c r="BA613" s="182"/>
      <c r="BB613" s="182"/>
      <c r="BC613" s="182"/>
      <c r="BD613" s="182"/>
      <c r="BE613" s="182"/>
      <c r="BF613" s="179"/>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77"/>
      <c r="AV614" s="178"/>
      <c r="AW614" s="179"/>
      <c r="AX614" s="180"/>
      <c r="AY614" s="181"/>
      <c r="AZ614" s="181"/>
      <c r="BA614" s="182"/>
      <c r="BB614" s="182"/>
      <c r="BC614" s="182"/>
      <c r="BD614" s="182"/>
      <c r="BE614" s="182"/>
      <c r="BF614" s="179"/>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77"/>
      <c r="AV615" s="178"/>
      <c r="AW615" s="179"/>
      <c r="AX615" s="180"/>
      <c r="AY615" s="181"/>
      <c r="AZ615" s="181"/>
      <c r="BA615" s="182"/>
      <c r="BB615" s="182"/>
      <c r="BC615" s="182"/>
      <c r="BD615" s="182"/>
      <c r="BE615" s="182"/>
      <c r="BF615" s="179"/>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77"/>
      <c r="AV616" s="178"/>
      <c r="AW616" s="179"/>
      <c r="AX616" s="180"/>
      <c r="AY616" s="181"/>
      <c r="AZ616" s="181"/>
      <c r="BA616" s="182"/>
      <c r="BB616" s="182"/>
      <c r="BC616" s="182"/>
      <c r="BD616" s="182"/>
      <c r="BE616" s="182"/>
      <c r="BF616" s="179"/>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77"/>
      <c r="AV617" s="178"/>
      <c r="AW617" s="179"/>
      <c r="AX617" s="180"/>
      <c r="AY617" s="181"/>
      <c r="AZ617" s="181"/>
      <c r="BA617" s="182"/>
      <c r="BB617" s="182"/>
      <c r="BC617" s="182"/>
      <c r="BD617" s="182"/>
      <c r="BE617" s="182"/>
      <c r="BF617" s="179"/>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77"/>
      <c r="AV618" s="178"/>
      <c r="AW618" s="179"/>
      <c r="AX618" s="180"/>
      <c r="AY618" s="181"/>
      <c r="AZ618" s="181"/>
      <c r="BA618" s="182"/>
      <c r="BB618" s="182"/>
      <c r="BC618" s="182"/>
      <c r="BD618" s="182"/>
      <c r="BE618" s="182"/>
      <c r="BF618" s="179"/>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77"/>
      <c r="AV619" s="178"/>
      <c r="AW619" s="179"/>
      <c r="AX619" s="180"/>
      <c r="AY619" s="181"/>
      <c r="AZ619" s="181"/>
      <c r="BA619" s="182"/>
      <c r="BB619" s="182"/>
      <c r="BC619" s="182"/>
      <c r="BD619" s="182"/>
      <c r="BE619" s="182"/>
      <c r="BF619" s="179"/>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77"/>
      <c r="AV620" s="178"/>
      <c r="AW620" s="179"/>
      <c r="AX620" s="180"/>
      <c r="AY620" s="181"/>
      <c r="AZ620" s="181"/>
      <c r="BA620" s="182"/>
      <c r="BB620" s="182"/>
      <c r="BC620" s="182"/>
      <c r="BD620" s="182"/>
      <c r="BE620" s="182"/>
      <c r="BF620" s="179"/>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77"/>
      <c r="AV621" s="178"/>
      <c r="AW621" s="179"/>
      <c r="AX621" s="180"/>
      <c r="AY621" s="181"/>
      <c r="AZ621" s="181"/>
      <c r="BA621" s="182"/>
      <c r="BB621" s="182"/>
      <c r="BC621" s="182"/>
      <c r="BD621" s="182"/>
      <c r="BE621" s="182"/>
      <c r="BF621" s="179"/>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77"/>
      <c r="AV622" s="178"/>
      <c r="AW622" s="179"/>
      <c r="AX622" s="180"/>
      <c r="AY622" s="181"/>
      <c r="AZ622" s="181"/>
      <c r="BA622" s="182"/>
      <c r="BB622" s="182"/>
      <c r="BC622" s="182"/>
      <c r="BD622" s="182"/>
      <c r="BE622" s="182"/>
      <c r="BF622" s="179"/>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77"/>
      <c r="AV623" s="178"/>
      <c r="AW623" s="179"/>
      <c r="AX623" s="180"/>
      <c r="AY623" s="181"/>
      <c r="AZ623" s="181"/>
      <c r="BA623" s="182"/>
      <c r="BB623" s="182"/>
      <c r="BC623" s="182"/>
      <c r="BD623" s="182"/>
      <c r="BE623" s="182"/>
      <c r="BF623" s="179"/>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77"/>
      <c r="AV624" s="178"/>
      <c r="AW624" s="179"/>
      <c r="AX624" s="180"/>
      <c r="AY624" s="181"/>
      <c r="AZ624" s="181"/>
      <c r="BA624" s="182"/>
      <c r="BB624" s="182"/>
      <c r="BC624" s="182"/>
      <c r="BD624" s="182"/>
      <c r="BE624" s="182"/>
      <c r="BF624" s="179"/>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77"/>
      <c r="AV625" s="178"/>
      <c r="AW625" s="179"/>
      <c r="AX625" s="180"/>
      <c r="AY625" s="181"/>
      <c r="AZ625" s="181"/>
      <c r="BA625" s="182"/>
      <c r="BB625" s="182"/>
      <c r="BC625" s="182"/>
      <c r="BD625" s="182"/>
      <c r="BE625" s="182"/>
      <c r="BF625" s="179"/>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77"/>
      <c r="AV626" s="178"/>
      <c r="AW626" s="179"/>
      <c r="AX626" s="180"/>
      <c r="AY626" s="181"/>
      <c r="AZ626" s="181"/>
      <c r="BA626" s="182"/>
      <c r="BB626" s="182"/>
      <c r="BC626" s="182"/>
      <c r="BD626" s="182"/>
      <c r="BE626" s="182"/>
      <c r="BF626" s="179"/>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77"/>
      <c r="AV627" s="178"/>
      <c r="AW627" s="179"/>
      <c r="AX627" s="180"/>
      <c r="AY627" s="181"/>
      <c r="AZ627" s="181"/>
      <c r="BA627" s="182"/>
      <c r="BB627" s="182"/>
      <c r="BC627" s="182"/>
      <c r="BD627" s="182"/>
      <c r="BE627" s="182"/>
      <c r="BF627" s="179"/>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77"/>
      <c r="AV628" s="178"/>
      <c r="AW628" s="179"/>
      <c r="AX628" s="180"/>
      <c r="AY628" s="181"/>
      <c r="AZ628" s="181"/>
      <c r="BA628" s="182"/>
      <c r="BB628" s="182"/>
      <c r="BC628" s="182"/>
      <c r="BD628" s="182"/>
      <c r="BE628" s="182"/>
      <c r="BF628" s="179"/>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77"/>
      <c r="AV629" s="178"/>
      <c r="AW629" s="179"/>
      <c r="AX629" s="180"/>
      <c r="AY629" s="181"/>
      <c r="AZ629" s="181"/>
      <c r="BA629" s="182"/>
      <c r="BB629" s="182"/>
      <c r="BC629" s="182"/>
      <c r="BD629" s="182"/>
      <c r="BE629" s="182"/>
      <c r="BF629" s="179"/>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77"/>
      <c r="AV630" s="178"/>
      <c r="AW630" s="179"/>
      <c r="AX630" s="180"/>
      <c r="AY630" s="181"/>
      <c r="AZ630" s="181"/>
      <c r="BA630" s="182"/>
      <c r="BB630" s="182"/>
      <c r="BC630" s="182"/>
      <c r="BD630" s="182"/>
      <c r="BE630" s="182"/>
      <c r="BF630" s="179"/>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77"/>
      <c r="AV631" s="178"/>
      <c r="AW631" s="179"/>
      <c r="AX631" s="180"/>
      <c r="AY631" s="181"/>
      <c r="AZ631" s="181"/>
      <c r="BA631" s="182"/>
      <c r="BB631" s="182"/>
      <c r="BC631" s="182"/>
      <c r="BD631" s="182"/>
      <c r="BE631" s="182"/>
      <c r="BF631" s="179"/>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77"/>
      <c r="AV632" s="178"/>
      <c r="AW632" s="179"/>
      <c r="AX632" s="180"/>
      <c r="AY632" s="181"/>
      <c r="AZ632" s="181"/>
      <c r="BA632" s="182"/>
      <c r="BB632" s="182"/>
      <c r="BC632" s="182"/>
      <c r="BD632" s="182"/>
      <c r="BE632" s="182"/>
      <c r="BF632" s="179"/>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77"/>
      <c r="AV633" s="178"/>
      <c r="AW633" s="179"/>
      <c r="AX633" s="180"/>
      <c r="AY633" s="181"/>
      <c r="AZ633" s="181"/>
      <c r="BA633" s="182"/>
      <c r="BB633" s="182"/>
      <c r="BC633" s="182"/>
      <c r="BD633" s="182"/>
      <c r="BE633" s="182"/>
      <c r="BF633" s="179"/>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77"/>
      <c r="AV634" s="178"/>
      <c r="AW634" s="179"/>
      <c r="AX634" s="180"/>
      <c r="AY634" s="181"/>
      <c r="AZ634" s="181"/>
      <c r="BA634" s="182"/>
      <c r="BB634" s="182"/>
      <c r="BC634" s="182"/>
      <c r="BD634" s="182"/>
      <c r="BE634" s="182"/>
      <c r="BF634" s="179"/>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77"/>
      <c r="AV635" s="178"/>
      <c r="AW635" s="179"/>
      <c r="AX635" s="180"/>
      <c r="AY635" s="181"/>
      <c r="AZ635" s="181"/>
      <c r="BA635" s="182"/>
      <c r="BB635" s="182"/>
      <c r="BC635" s="182"/>
      <c r="BD635" s="182"/>
      <c r="BE635" s="182"/>
      <c r="BF635" s="179"/>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77"/>
      <c r="AV636" s="178"/>
      <c r="AW636" s="179"/>
      <c r="AX636" s="180"/>
      <c r="AY636" s="181"/>
      <c r="AZ636" s="181"/>
      <c r="BA636" s="182"/>
      <c r="BB636" s="182"/>
      <c r="BC636" s="182"/>
      <c r="BD636" s="182"/>
      <c r="BE636" s="182"/>
      <c r="BF636" s="179"/>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77"/>
      <c r="AV637" s="178"/>
      <c r="AW637" s="179"/>
      <c r="AX637" s="180"/>
      <c r="AY637" s="181"/>
      <c r="AZ637" s="181"/>
      <c r="BA637" s="182"/>
      <c r="BB637" s="182"/>
      <c r="BC637" s="182"/>
      <c r="BD637" s="182"/>
      <c r="BE637" s="182"/>
      <c r="BF637" s="179"/>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77"/>
      <c r="AV638" s="178"/>
      <c r="AW638" s="179"/>
      <c r="AX638" s="180"/>
      <c r="AY638" s="181"/>
      <c r="AZ638" s="181"/>
      <c r="BA638" s="182"/>
      <c r="BB638" s="182"/>
      <c r="BC638" s="182"/>
      <c r="BD638" s="182"/>
      <c r="BE638" s="182"/>
      <c r="BF638" s="179"/>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77"/>
      <c r="AV639" s="178"/>
      <c r="AW639" s="179"/>
      <c r="AX639" s="180"/>
      <c r="AY639" s="181"/>
      <c r="AZ639" s="181"/>
      <c r="BA639" s="182"/>
      <c r="BB639" s="182"/>
      <c r="BC639" s="182"/>
      <c r="BD639" s="182"/>
      <c r="BE639" s="182"/>
      <c r="BF639" s="179"/>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77"/>
      <c r="AV640" s="178"/>
      <c r="AW640" s="179"/>
      <c r="AX640" s="180"/>
      <c r="AY640" s="181"/>
      <c r="AZ640" s="181"/>
      <c r="BA640" s="182"/>
      <c r="BB640" s="182"/>
      <c r="BC640" s="182"/>
      <c r="BD640" s="182"/>
      <c r="BE640" s="182"/>
      <c r="BF640" s="179"/>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77"/>
      <c r="AV641" s="178"/>
      <c r="AW641" s="179"/>
      <c r="AX641" s="180"/>
      <c r="AY641" s="181"/>
      <c r="AZ641" s="181"/>
      <c r="BA641" s="182"/>
      <c r="BB641" s="182"/>
      <c r="BC641" s="182"/>
      <c r="BD641" s="182"/>
      <c r="BE641" s="182"/>
      <c r="BF641" s="179"/>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77"/>
      <c r="AV642" s="178"/>
      <c r="AW642" s="179"/>
      <c r="AX642" s="180"/>
      <c r="AY642" s="181"/>
      <c r="AZ642" s="181"/>
      <c r="BA642" s="182"/>
      <c r="BB642" s="182"/>
      <c r="BC642" s="182"/>
      <c r="BD642" s="182"/>
      <c r="BE642" s="182"/>
      <c r="BF642" s="179"/>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77"/>
      <c r="AV643" s="178"/>
      <c r="AW643" s="179"/>
      <c r="AX643" s="180"/>
      <c r="AY643" s="181"/>
      <c r="AZ643" s="181"/>
      <c r="BA643" s="182"/>
      <c r="BB643" s="182"/>
      <c r="BC643" s="182"/>
      <c r="BD643" s="182"/>
      <c r="BE643" s="182"/>
      <c r="BF643" s="179"/>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77"/>
      <c r="AV644" s="178"/>
      <c r="AW644" s="179"/>
      <c r="AX644" s="180"/>
      <c r="AY644" s="181"/>
      <c r="AZ644" s="181"/>
      <c r="BA644" s="182"/>
      <c r="BB644" s="182"/>
      <c r="BC644" s="182"/>
      <c r="BD644" s="182"/>
      <c r="BE644" s="182"/>
      <c r="BF644" s="179"/>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77"/>
      <c r="AV645" s="178"/>
      <c r="AW645" s="179"/>
      <c r="AX645" s="180"/>
      <c r="AY645" s="181"/>
      <c r="AZ645" s="181"/>
      <c r="BA645" s="182"/>
      <c r="BB645" s="182"/>
      <c r="BC645" s="182"/>
      <c r="BD645" s="182"/>
      <c r="BE645" s="182"/>
      <c r="BF645" s="179"/>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77"/>
      <c r="AV646" s="178"/>
      <c r="AW646" s="179"/>
      <c r="AX646" s="180"/>
      <c r="AY646" s="181"/>
      <c r="AZ646" s="181"/>
      <c r="BA646" s="182"/>
      <c r="BB646" s="182"/>
      <c r="BC646" s="182"/>
      <c r="BD646" s="182"/>
      <c r="BE646" s="182"/>
      <c r="BF646" s="179"/>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77"/>
      <c r="AV647" s="178"/>
      <c r="AW647" s="179"/>
      <c r="AX647" s="180"/>
      <c r="AY647" s="181"/>
      <c r="AZ647" s="181"/>
      <c r="BA647" s="182"/>
      <c r="BB647" s="182"/>
      <c r="BC647" s="182"/>
      <c r="BD647" s="182"/>
      <c r="BE647" s="182"/>
      <c r="BF647" s="179"/>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77"/>
      <c r="AV648" s="178"/>
      <c r="AW648" s="179"/>
      <c r="AX648" s="180"/>
      <c r="AY648" s="181"/>
      <c r="AZ648" s="181"/>
      <c r="BA648" s="182"/>
      <c r="BB648" s="182"/>
      <c r="BC648" s="182"/>
      <c r="BD648" s="182"/>
      <c r="BE648" s="182"/>
      <c r="BF648" s="179"/>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77"/>
      <c r="AV649" s="178"/>
      <c r="AW649" s="179"/>
      <c r="AX649" s="180"/>
      <c r="AY649" s="181"/>
      <c r="AZ649" s="181"/>
      <c r="BA649" s="182"/>
      <c r="BB649" s="182"/>
      <c r="BC649" s="182"/>
      <c r="BD649" s="182"/>
      <c r="BE649" s="182"/>
      <c r="BF649" s="179"/>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77"/>
      <c r="AV650" s="178"/>
      <c r="AW650" s="179"/>
      <c r="AX650" s="180"/>
      <c r="AY650" s="181"/>
      <c r="AZ650" s="181"/>
      <c r="BA650" s="182"/>
      <c r="BB650" s="182"/>
      <c r="BC650" s="182"/>
      <c r="BD650" s="182"/>
      <c r="BE650" s="182"/>
      <c r="BF650" s="179"/>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77"/>
      <c r="AV651" s="178"/>
      <c r="AW651" s="179"/>
      <c r="AX651" s="180"/>
      <c r="AY651" s="181"/>
      <c r="AZ651" s="181"/>
      <c r="BA651" s="182"/>
      <c r="BB651" s="182"/>
      <c r="BC651" s="182"/>
      <c r="BD651" s="182"/>
      <c r="BE651" s="182"/>
      <c r="BF651" s="179"/>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77"/>
      <c r="AV652" s="178"/>
      <c r="AW652" s="179"/>
      <c r="AX652" s="180"/>
      <c r="AY652" s="181"/>
      <c r="AZ652" s="181"/>
      <c r="BA652" s="182"/>
      <c r="BB652" s="182"/>
      <c r="BC652" s="182"/>
      <c r="BD652" s="182"/>
      <c r="BE652" s="182"/>
      <c r="BF652" s="179"/>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77"/>
      <c r="AV653" s="178"/>
      <c r="AW653" s="179"/>
      <c r="AX653" s="180"/>
      <c r="AY653" s="181"/>
      <c r="AZ653" s="181"/>
      <c r="BA653" s="182"/>
      <c r="BB653" s="182"/>
      <c r="BC653" s="182"/>
      <c r="BD653" s="182"/>
      <c r="BE653" s="182"/>
      <c r="BF653" s="179"/>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77"/>
      <c r="AV654" s="178"/>
      <c r="AW654" s="179"/>
      <c r="AX654" s="180"/>
      <c r="AY654" s="181"/>
      <c r="AZ654" s="181"/>
      <c r="BA654" s="182"/>
      <c r="BB654" s="182"/>
      <c r="BC654" s="182"/>
      <c r="BD654" s="182"/>
      <c r="BE654" s="182"/>
      <c r="BF654" s="179"/>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77"/>
      <c r="AV655" s="178"/>
      <c r="AW655" s="179"/>
      <c r="AX655" s="180"/>
      <c r="AY655" s="181"/>
      <c r="AZ655" s="181"/>
      <c r="BA655" s="182"/>
      <c r="BB655" s="182"/>
      <c r="BC655" s="182"/>
      <c r="BD655" s="182"/>
      <c r="BE655" s="182"/>
      <c r="BF655" s="179"/>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77"/>
      <c r="AV656" s="178"/>
      <c r="AW656" s="179"/>
      <c r="AX656" s="180"/>
      <c r="AY656" s="181"/>
      <c r="AZ656" s="181"/>
      <c r="BA656" s="182"/>
      <c r="BB656" s="182"/>
      <c r="BC656" s="182"/>
      <c r="BD656" s="182"/>
      <c r="BE656" s="182"/>
      <c r="BF656" s="179"/>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77"/>
      <c r="AV657" s="178"/>
      <c r="AW657" s="179"/>
      <c r="AX657" s="180"/>
      <c r="AY657" s="181"/>
      <c r="AZ657" s="181"/>
      <c r="BA657" s="182"/>
      <c r="BB657" s="182"/>
      <c r="BC657" s="182"/>
      <c r="BD657" s="182"/>
      <c r="BE657" s="182"/>
      <c r="BF657" s="179"/>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77"/>
      <c r="AV658" s="178"/>
      <c r="AW658" s="179"/>
      <c r="AX658" s="180"/>
      <c r="AY658" s="181"/>
      <c r="AZ658" s="181"/>
      <c r="BA658" s="182"/>
      <c r="BB658" s="182"/>
      <c r="BC658" s="182"/>
      <c r="BD658" s="182"/>
      <c r="BE658" s="182"/>
      <c r="BF658" s="179"/>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77"/>
      <c r="AV659" s="178"/>
      <c r="AW659" s="179"/>
      <c r="AX659" s="180"/>
      <c r="AY659" s="181"/>
      <c r="AZ659" s="181"/>
      <c r="BA659" s="182"/>
      <c r="BB659" s="182"/>
      <c r="BC659" s="182"/>
      <c r="BD659" s="182"/>
      <c r="BE659" s="182"/>
      <c r="BF659" s="179"/>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77"/>
      <c r="AV660" s="178"/>
      <c r="AW660" s="179"/>
      <c r="AX660" s="180"/>
      <c r="AY660" s="181"/>
      <c r="AZ660" s="181"/>
      <c r="BA660" s="182"/>
      <c r="BB660" s="182"/>
      <c r="BC660" s="182"/>
      <c r="BD660" s="182"/>
      <c r="BE660" s="182"/>
      <c r="BF660" s="179"/>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77"/>
      <c r="AV661" s="178"/>
      <c r="AW661" s="179"/>
      <c r="AX661" s="180"/>
      <c r="AY661" s="181"/>
      <c r="AZ661" s="181"/>
      <c r="BA661" s="182"/>
      <c r="BB661" s="182"/>
      <c r="BC661" s="182"/>
      <c r="BD661" s="182"/>
      <c r="BE661" s="182"/>
      <c r="BF661" s="179"/>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77"/>
      <c r="AV662" s="178"/>
      <c r="AW662" s="179"/>
      <c r="AX662" s="180"/>
      <c r="AY662" s="181"/>
      <c r="AZ662" s="181"/>
      <c r="BA662" s="182"/>
      <c r="BB662" s="182"/>
      <c r="BC662" s="182"/>
      <c r="BD662" s="182"/>
      <c r="BE662" s="182"/>
      <c r="BF662" s="179"/>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77"/>
      <c r="AV663" s="178"/>
      <c r="AW663" s="179"/>
      <c r="AX663" s="180"/>
      <c r="AY663" s="181"/>
      <c r="AZ663" s="181"/>
      <c r="BA663" s="182"/>
      <c r="BB663" s="182"/>
      <c r="BC663" s="182"/>
      <c r="BD663" s="182"/>
      <c r="BE663" s="182"/>
      <c r="BF663" s="179"/>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77"/>
      <c r="AV664" s="178"/>
      <c r="AW664" s="179"/>
      <c r="AX664" s="180"/>
      <c r="AY664" s="181"/>
      <c r="AZ664" s="181"/>
      <c r="BA664" s="182"/>
      <c r="BB664" s="182"/>
      <c r="BC664" s="182"/>
      <c r="BD664" s="182"/>
      <c r="BE664" s="182"/>
      <c r="BF664" s="179"/>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77"/>
      <c r="AV665" s="178"/>
      <c r="AW665" s="179"/>
      <c r="AX665" s="180"/>
      <c r="AY665" s="181"/>
      <c r="AZ665" s="181"/>
      <c r="BA665" s="182"/>
      <c r="BB665" s="182"/>
      <c r="BC665" s="182"/>
      <c r="BD665" s="182"/>
      <c r="BE665" s="182"/>
      <c r="BF665" s="179"/>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77"/>
      <c r="AV666" s="178"/>
      <c r="AW666" s="179"/>
      <c r="AX666" s="180"/>
      <c r="AY666" s="181"/>
      <c r="AZ666" s="181"/>
      <c r="BA666" s="182"/>
      <c r="BB666" s="182"/>
      <c r="BC666" s="182"/>
      <c r="BD666" s="182"/>
      <c r="BE666" s="182"/>
      <c r="BF666" s="179"/>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77"/>
      <c r="AV667" s="178"/>
      <c r="AW667" s="179"/>
      <c r="AX667" s="180"/>
      <c r="AY667" s="181"/>
      <c r="AZ667" s="181"/>
      <c r="BA667" s="182"/>
      <c r="BB667" s="182"/>
      <c r="BC667" s="182"/>
      <c r="BD667" s="182"/>
      <c r="BE667" s="182"/>
      <c r="BF667" s="179"/>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77"/>
      <c r="AV668" s="178"/>
      <c r="AW668" s="179"/>
      <c r="AX668" s="180"/>
      <c r="AY668" s="181"/>
      <c r="AZ668" s="181"/>
      <c r="BA668" s="182"/>
      <c r="BB668" s="182"/>
      <c r="BC668" s="182"/>
      <c r="BD668" s="182"/>
      <c r="BE668" s="182"/>
      <c r="BF668" s="179"/>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77"/>
      <c r="AV669" s="178"/>
      <c r="AW669" s="179"/>
      <c r="AX669" s="180"/>
      <c r="AY669" s="181"/>
      <c r="AZ669" s="181"/>
      <c r="BA669" s="182"/>
      <c r="BB669" s="182"/>
      <c r="BC669" s="182"/>
      <c r="BD669" s="182"/>
      <c r="BE669" s="182"/>
      <c r="BF669" s="179"/>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77"/>
      <c r="AV670" s="178"/>
      <c r="AW670" s="179"/>
      <c r="AX670" s="180"/>
      <c r="AY670" s="181"/>
      <c r="AZ670" s="181"/>
      <c r="BA670" s="182"/>
      <c r="BB670" s="182"/>
      <c r="BC670" s="182"/>
      <c r="BD670" s="182"/>
      <c r="BE670" s="182"/>
      <c r="BF670" s="179"/>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77"/>
      <c r="AV671" s="178"/>
      <c r="AW671" s="179"/>
      <c r="AX671" s="180"/>
      <c r="AY671" s="181"/>
      <c r="AZ671" s="181"/>
      <c r="BA671" s="182"/>
      <c r="BB671" s="182"/>
      <c r="BC671" s="182"/>
      <c r="BD671" s="182"/>
      <c r="BE671" s="182"/>
      <c r="BF671" s="179"/>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77"/>
      <c r="AV672" s="178"/>
      <c r="AW672" s="179"/>
      <c r="AX672" s="180"/>
      <c r="AY672" s="181"/>
      <c r="AZ672" s="181"/>
      <c r="BA672" s="182"/>
      <c r="BB672" s="182"/>
      <c r="BC672" s="182"/>
      <c r="BD672" s="182"/>
      <c r="BE672" s="182"/>
      <c r="BF672" s="179"/>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77"/>
      <c r="AV673" s="178"/>
      <c r="AW673" s="179"/>
      <c r="AX673" s="180"/>
      <c r="AY673" s="181"/>
      <c r="AZ673" s="181"/>
      <c r="BA673" s="182"/>
      <c r="BB673" s="182"/>
      <c r="BC673" s="182"/>
      <c r="BD673" s="182"/>
      <c r="BE673" s="182"/>
      <c r="BF673" s="179"/>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77"/>
      <c r="AV674" s="178"/>
      <c r="AW674" s="179"/>
      <c r="AX674" s="180"/>
      <c r="AY674" s="181"/>
      <c r="AZ674" s="181"/>
      <c r="BA674" s="182"/>
      <c r="BB674" s="182"/>
      <c r="BC674" s="182"/>
      <c r="BD674" s="182"/>
      <c r="BE674" s="182"/>
      <c r="BF674" s="179"/>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77"/>
      <c r="AV675" s="178"/>
      <c r="AW675" s="179"/>
      <c r="AX675" s="180"/>
      <c r="AY675" s="181"/>
      <c r="AZ675" s="181"/>
      <c r="BA675" s="182"/>
      <c r="BB675" s="182"/>
      <c r="BC675" s="182"/>
      <c r="BD675" s="182"/>
      <c r="BE675" s="182"/>
      <c r="BF675" s="179"/>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77"/>
      <c r="AV676" s="178"/>
      <c r="AW676" s="179"/>
      <c r="AX676" s="180"/>
      <c r="AY676" s="181"/>
      <c r="AZ676" s="181"/>
      <c r="BA676" s="182"/>
      <c r="BB676" s="182"/>
      <c r="BC676" s="182"/>
      <c r="BD676" s="182"/>
      <c r="BE676" s="182"/>
      <c r="BF676" s="179"/>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77"/>
      <c r="AV677" s="178"/>
      <c r="AW677" s="179"/>
      <c r="AX677" s="180"/>
      <c r="AY677" s="181"/>
      <c r="AZ677" s="181"/>
      <c r="BA677" s="182"/>
      <c r="BB677" s="182"/>
      <c r="BC677" s="182"/>
      <c r="BD677" s="182"/>
      <c r="BE677" s="182"/>
      <c r="BF677" s="179"/>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77"/>
      <c r="AV678" s="178"/>
      <c r="AW678" s="179"/>
      <c r="AX678" s="180"/>
      <c r="AY678" s="181"/>
      <c r="AZ678" s="181"/>
      <c r="BA678" s="182"/>
      <c r="BB678" s="182"/>
      <c r="BC678" s="182"/>
      <c r="BD678" s="182"/>
      <c r="BE678" s="182"/>
      <c r="BF678" s="179"/>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77"/>
      <c r="AV679" s="178"/>
      <c r="AW679" s="179"/>
      <c r="AX679" s="180"/>
      <c r="AY679" s="181"/>
      <c r="AZ679" s="181"/>
      <c r="BA679" s="182"/>
      <c r="BB679" s="182"/>
      <c r="BC679" s="182"/>
      <c r="BD679" s="182"/>
      <c r="BE679" s="182"/>
      <c r="BF679" s="179"/>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77"/>
      <c r="AV680" s="178"/>
      <c r="AW680" s="179"/>
      <c r="AX680" s="180"/>
      <c r="AY680" s="181"/>
      <c r="AZ680" s="181"/>
      <c r="BA680" s="182"/>
      <c r="BB680" s="182"/>
      <c r="BC680" s="182"/>
      <c r="BD680" s="182"/>
      <c r="BE680" s="182"/>
      <c r="BF680" s="179"/>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77"/>
      <c r="AV681" s="178"/>
      <c r="AW681" s="179"/>
      <c r="AX681" s="180"/>
      <c r="AY681" s="181"/>
      <c r="AZ681" s="181"/>
      <c r="BA681" s="182"/>
      <c r="BB681" s="182"/>
      <c r="BC681" s="182"/>
      <c r="BD681" s="182"/>
      <c r="BE681" s="182"/>
      <c r="BF681" s="179"/>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77"/>
      <c r="AV682" s="178"/>
      <c r="AW682" s="179"/>
      <c r="AX682" s="180"/>
      <c r="AY682" s="181"/>
      <c r="AZ682" s="181"/>
      <c r="BA682" s="182"/>
      <c r="BB682" s="182"/>
      <c r="BC682" s="182"/>
      <c r="BD682" s="182"/>
      <c r="BE682" s="182"/>
      <c r="BF682" s="179"/>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77"/>
      <c r="AV683" s="178"/>
      <c r="AW683" s="179"/>
      <c r="AX683" s="180"/>
      <c r="AY683" s="181"/>
      <c r="AZ683" s="181"/>
      <c r="BA683" s="182"/>
      <c r="BB683" s="182"/>
      <c r="BC683" s="182"/>
      <c r="BD683" s="182"/>
      <c r="BE683" s="182"/>
      <c r="BF683" s="179"/>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77"/>
      <c r="AV684" s="178"/>
      <c r="AW684" s="179"/>
      <c r="AX684" s="180"/>
      <c r="AY684" s="181"/>
      <c r="AZ684" s="181"/>
      <c r="BA684" s="182"/>
      <c r="BB684" s="182"/>
      <c r="BC684" s="182"/>
      <c r="BD684" s="182"/>
      <c r="BE684" s="182"/>
      <c r="BF684" s="179"/>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77"/>
      <c r="AV685" s="178"/>
      <c r="AW685" s="179"/>
      <c r="AX685" s="180"/>
      <c r="AY685" s="181"/>
      <c r="AZ685" s="181"/>
      <c r="BA685" s="182"/>
      <c r="BB685" s="182"/>
      <c r="BC685" s="182"/>
      <c r="BD685" s="182"/>
      <c r="BE685" s="182"/>
      <c r="BF685" s="179"/>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77"/>
      <c r="AV686" s="178"/>
      <c r="AW686" s="179"/>
      <c r="AX686" s="180"/>
      <c r="AY686" s="181"/>
      <c r="AZ686" s="181"/>
      <c r="BA686" s="182"/>
      <c r="BB686" s="182"/>
      <c r="BC686" s="182"/>
      <c r="BD686" s="182"/>
      <c r="BE686" s="182"/>
      <c r="BF686" s="179"/>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77"/>
      <c r="AV687" s="178"/>
      <c r="AW687" s="179"/>
      <c r="AX687" s="180"/>
      <c r="AY687" s="181"/>
      <c r="AZ687" s="181"/>
      <c r="BA687" s="182"/>
      <c r="BB687" s="182"/>
      <c r="BC687" s="182"/>
      <c r="BD687" s="182"/>
      <c r="BE687" s="182"/>
      <c r="BF687" s="179"/>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77"/>
      <c r="AV688" s="178"/>
      <c r="AW688" s="179"/>
      <c r="AX688" s="180"/>
      <c r="AY688" s="181"/>
      <c r="AZ688" s="181"/>
      <c r="BA688" s="182"/>
      <c r="BB688" s="182"/>
      <c r="BC688" s="182"/>
      <c r="BD688" s="182"/>
      <c r="BE688" s="182"/>
      <c r="BF688" s="179"/>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77"/>
      <c r="AV689" s="178"/>
      <c r="AW689" s="179"/>
      <c r="AX689" s="180"/>
      <c r="AY689" s="181"/>
      <c r="AZ689" s="181"/>
      <c r="BA689" s="182"/>
      <c r="BB689" s="182"/>
      <c r="BC689" s="182"/>
      <c r="BD689" s="182"/>
      <c r="BE689" s="182"/>
      <c r="BF689" s="179"/>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77"/>
      <c r="AV690" s="178"/>
      <c r="AW690" s="179"/>
      <c r="AX690" s="180"/>
      <c r="AY690" s="181"/>
      <c r="AZ690" s="181"/>
      <c r="BA690" s="182"/>
      <c r="BB690" s="182"/>
      <c r="BC690" s="182"/>
      <c r="BD690" s="182"/>
      <c r="BE690" s="182"/>
      <c r="BF690" s="179"/>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77"/>
      <c r="AV691" s="178"/>
      <c r="AW691" s="179"/>
      <c r="AX691" s="180"/>
      <c r="AY691" s="181"/>
      <c r="AZ691" s="181"/>
      <c r="BA691" s="182"/>
      <c r="BB691" s="182"/>
      <c r="BC691" s="182"/>
      <c r="BD691" s="182"/>
      <c r="BE691" s="182"/>
      <c r="BF691" s="179"/>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77"/>
      <c r="AV692" s="178"/>
      <c r="AW692" s="179"/>
      <c r="AX692" s="180"/>
      <c r="AY692" s="181"/>
      <c r="AZ692" s="181"/>
      <c r="BA692" s="182"/>
      <c r="BB692" s="182"/>
      <c r="BC692" s="182"/>
      <c r="BD692" s="182"/>
      <c r="BE692" s="182"/>
      <c r="BF692" s="179"/>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77"/>
      <c r="AV693" s="178"/>
      <c r="AW693" s="179"/>
      <c r="AX693" s="180"/>
      <c r="AY693" s="181"/>
      <c r="AZ693" s="181"/>
      <c r="BA693" s="182"/>
      <c r="BB693" s="182"/>
      <c r="BC693" s="182"/>
      <c r="BD693" s="182"/>
      <c r="BE693" s="182"/>
      <c r="BF693" s="179"/>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77"/>
      <c r="AV694" s="178"/>
      <c r="AW694" s="179"/>
      <c r="AX694" s="180"/>
      <c r="AY694" s="181"/>
      <c r="AZ694" s="181"/>
      <c r="BA694" s="182"/>
      <c r="BB694" s="182"/>
      <c r="BC694" s="182"/>
      <c r="BD694" s="182"/>
      <c r="BE694" s="182"/>
      <c r="BF694" s="179"/>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77"/>
      <c r="AV695" s="178"/>
      <c r="AW695" s="179"/>
      <c r="AX695" s="180"/>
      <c r="AY695" s="181"/>
      <c r="AZ695" s="181"/>
      <c r="BA695" s="182"/>
      <c r="BB695" s="182"/>
      <c r="BC695" s="182"/>
      <c r="BD695" s="182"/>
      <c r="BE695" s="182"/>
      <c r="BF695" s="179"/>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77"/>
      <c r="AV696" s="178"/>
      <c r="AW696" s="179"/>
      <c r="AX696" s="180"/>
      <c r="AY696" s="181"/>
      <c r="AZ696" s="181"/>
      <c r="BA696" s="182"/>
      <c r="BB696" s="182"/>
      <c r="BC696" s="182"/>
      <c r="BD696" s="182"/>
      <c r="BE696" s="182"/>
      <c r="BF696" s="179"/>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77"/>
      <c r="AV697" s="178"/>
      <c r="AW697" s="179"/>
      <c r="AX697" s="180"/>
      <c r="AY697" s="181"/>
      <c r="AZ697" s="181"/>
      <c r="BA697" s="182"/>
      <c r="BB697" s="182"/>
      <c r="BC697" s="182"/>
      <c r="BD697" s="182"/>
      <c r="BE697" s="182"/>
      <c r="BF697" s="179"/>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77"/>
      <c r="AV698" s="178"/>
      <c r="AW698" s="179"/>
      <c r="AX698" s="180"/>
      <c r="AY698" s="181"/>
      <c r="AZ698" s="181"/>
      <c r="BA698" s="182"/>
      <c r="BB698" s="182"/>
      <c r="BC698" s="182"/>
      <c r="BD698" s="182"/>
      <c r="BE698" s="182"/>
      <c r="BF698" s="179"/>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77"/>
      <c r="AV699" s="178"/>
      <c r="AW699" s="179"/>
      <c r="AX699" s="180"/>
      <c r="AY699" s="181"/>
      <c r="AZ699" s="181"/>
      <c r="BA699" s="182"/>
      <c r="BB699" s="182"/>
      <c r="BC699" s="182"/>
      <c r="BD699" s="182"/>
      <c r="BE699" s="182"/>
      <c r="BF699" s="179"/>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77"/>
      <c r="AV700" s="178"/>
      <c r="AW700" s="179"/>
      <c r="AX700" s="180"/>
      <c r="AY700" s="181"/>
      <c r="AZ700" s="181"/>
      <c r="BA700" s="182"/>
      <c r="BB700" s="182"/>
      <c r="BC700" s="182"/>
      <c r="BD700" s="182"/>
      <c r="BE700" s="182"/>
      <c r="BF700" s="179"/>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77"/>
      <c r="AV701" s="178"/>
      <c r="AW701" s="179"/>
      <c r="AX701" s="180"/>
      <c r="AY701" s="181"/>
      <c r="AZ701" s="181"/>
      <c r="BA701" s="182"/>
      <c r="BB701" s="182"/>
      <c r="BC701" s="182"/>
      <c r="BD701" s="182"/>
      <c r="BE701" s="182"/>
      <c r="BF701" s="179"/>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77"/>
      <c r="AV702" s="178"/>
      <c r="AW702" s="179"/>
      <c r="AX702" s="180"/>
      <c r="AY702" s="181"/>
      <c r="AZ702" s="181"/>
      <c r="BA702" s="182"/>
      <c r="BB702" s="182"/>
      <c r="BC702" s="182"/>
      <c r="BD702" s="182"/>
      <c r="BE702" s="182"/>
      <c r="BF702" s="179"/>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77"/>
      <c r="AV703" s="178"/>
      <c r="AW703" s="179"/>
      <c r="AX703" s="180"/>
      <c r="AY703" s="181"/>
      <c r="AZ703" s="181"/>
      <c r="BA703" s="182"/>
      <c r="BB703" s="182"/>
      <c r="BC703" s="182"/>
      <c r="BD703" s="182"/>
      <c r="BE703" s="182"/>
      <c r="BF703" s="179"/>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77"/>
      <c r="AV704" s="178"/>
      <c r="AW704" s="179"/>
      <c r="AX704" s="180"/>
      <c r="AY704" s="181"/>
      <c r="AZ704" s="181"/>
      <c r="BA704" s="182"/>
      <c r="BB704" s="182"/>
      <c r="BC704" s="182"/>
      <c r="BD704" s="182"/>
      <c r="BE704" s="182"/>
      <c r="BF704" s="179"/>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77"/>
      <c r="AV705" s="178"/>
      <c r="AW705" s="179"/>
      <c r="AX705" s="180"/>
      <c r="AY705" s="181"/>
      <c r="AZ705" s="181"/>
      <c r="BA705" s="182"/>
      <c r="BB705" s="182"/>
      <c r="BC705" s="182"/>
      <c r="BD705" s="182"/>
      <c r="BE705" s="182"/>
      <c r="BF705" s="179"/>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77"/>
      <c r="AV706" s="178"/>
      <c r="AW706" s="179"/>
      <c r="AX706" s="180"/>
      <c r="AY706" s="181"/>
      <c r="AZ706" s="181"/>
      <c r="BA706" s="182"/>
      <c r="BB706" s="182"/>
      <c r="BC706" s="182"/>
      <c r="BD706" s="182"/>
      <c r="BE706" s="182"/>
      <c r="BF706" s="179"/>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77"/>
      <c r="AV707" s="178"/>
      <c r="AW707" s="179"/>
      <c r="AX707" s="180"/>
      <c r="AY707" s="181"/>
      <c r="AZ707" s="181"/>
      <c r="BA707" s="182"/>
      <c r="BB707" s="182"/>
      <c r="BC707" s="182"/>
      <c r="BD707" s="182"/>
      <c r="BE707" s="182"/>
      <c r="BF707" s="179"/>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77"/>
      <c r="AV708" s="178"/>
      <c r="AW708" s="179"/>
      <c r="AX708" s="180"/>
      <c r="AY708" s="181"/>
      <c r="AZ708" s="181"/>
      <c r="BA708" s="182"/>
      <c r="BB708" s="182"/>
      <c r="BC708" s="182"/>
      <c r="BD708" s="182"/>
      <c r="BE708" s="182"/>
      <c r="BF708" s="179"/>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77"/>
      <c r="AV709" s="178"/>
      <c r="AW709" s="179"/>
      <c r="AX709" s="180"/>
      <c r="AY709" s="181"/>
      <c r="AZ709" s="181"/>
      <c r="BA709" s="182"/>
      <c r="BB709" s="182"/>
      <c r="BC709" s="182"/>
      <c r="BD709" s="182"/>
      <c r="BE709" s="182"/>
      <c r="BF709" s="179"/>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77"/>
      <c r="AV710" s="178"/>
      <c r="AW710" s="179"/>
      <c r="AX710" s="180"/>
      <c r="AY710" s="181"/>
      <c r="AZ710" s="181"/>
      <c r="BA710" s="182"/>
      <c r="BB710" s="182"/>
      <c r="BC710" s="182"/>
      <c r="BD710" s="182"/>
      <c r="BE710" s="182"/>
      <c r="BF710" s="179"/>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77"/>
      <c r="AV711" s="178"/>
      <c r="AW711" s="179"/>
      <c r="AX711" s="180"/>
      <c r="AY711" s="181"/>
      <c r="AZ711" s="181"/>
      <c r="BA711" s="182"/>
      <c r="BB711" s="182"/>
      <c r="BC711" s="182"/>
      <c r="BD711" s="182"/>
      <c r="BE711" s="182"/>
      <c r="BF711" s="179"/>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77"/>
      <c r="AV712" s="178"/>
      <c r="AW712" s="179"/>
      <c r="AX712" s="180"/>
      <c r="AY712" s="181"/>
      <c r="AZ712" s="181"/>
      <c r="BA712" s="182"/>
      <c r="BB712" s="182"/>
      <c r="BC712" s="182"/>
      <c r="BD712" s="182"/>
      <c r="BE712" s="182"/>
      <c r="BF712" s="179"/>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77"/>
      <c r="AV713" s="178"/>
      <c r="AW713" s="179"/>
      <c r="AX713" s="180"/>
      <c r="AY713" s="181"/>
      <c r="AZ713" s="181"/>
      <c r="BA713" s="182"/>
      <c r="BB713" s="182"/>
      <c r="BC713" s="182"/>
      <c r="BD713" s="182"/>
      <c r="BE713" s="182"/>
      <c r="BF713" s="179"/>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77"/>
      <c r="AV714" s="178"/>
      <c r="AW714" s="179"/>
      <c r="AX714" s="180"/>
      <c r="AY714" s="181"/>
      <c r="AZ714" s="181"/>
      <c r="BA714" s="182"/>
      <c r="BB714" s="182"/>
      <c r="BC714" s="182"/>
      <c r="BD714" s="182"/>
      <c r="BE714" s="182"/>
      <c r="BF714" s="179"/>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77"/>
      <c r="AV715" s="178"/>
      <c r="AW715" s="179"/>
      <c r="AX715" s="180"/>
      <c r="AY715" s="181"/>
      <c r="AZ715" s="181"/>
      <c r="BA715" s="182"/>
      <c r="BB715" s="182"/>
      <c r="BC715" s="182"/>
      <c r="BD715" s="182"/>
      <c r="BE715" s="182"/>
      <c r="BF715" s="179"/>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77"/>
      <c r="AV716" s="178"/>
      <c r="AW716" s="179"/>
      <c r="AX716" s="180"/>
      <c r="AY716" s="181"/>
      <c r="AZ716" s="181"/>
      <c r="BA716" s="182"/>
      <c r="BB716" s="182"/>
      <c r="BC716" s="182"/>
      <c r="BD716" s="182"/>
      <c r="BE716" s="182"/>
      <c r="BF716" s="179"/>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77"/>
      <c r="AV717" s="178"/>
      <c r="AW717" s="179"/>
      <c r="AX717" s="180"/>
      <c r="AY717" s="181"/>
      <c r="AZ717" s="181"/>
      <c r="BA717" s="182"/>
      <c r="BB717" s="182"/>
      <c r="BC717" s="182"/>
      <c r="BD717" s="182"/>
      <c r="BE717" s="182"/>
      <c r="BF717" s="179"/>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77"/>
      <c r="AV718" s="178"/>
      <c r="AW718" s="179"/>
      <c r="AX718" s="180"/>
      <c r="AY718" s="181"/>
      <c r="AZ718" s="181"/>
      <c r="BA718" s="182"/>
      <c r="BB718" s="182"/>
      <c r="BC718" s="182"/>
      <c r="BD718" s="182"/>
      <c r="BE718" s="182"/>
      <c r="BF718" s="179"/>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77"/>
      <c r="AV719" s="178"/>
      <c r="AW719" s="179"/>
      <c r="AX719" s="180"/>
      <c r="AY719" s="181"/>
      <c r="AZ719" s="181"/>
      <c r="BA719" s="182"/>
      <c r="BB719" s="182"/>
      <c r="BC719" s="182"/>
      <c r="BD719" s="182"/>
      <c r="BE719" s="182"/>
      <c r="BF719" s="179"/>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77"/>
      <c r="AV720" s="178"/>
      <c r="AW720" s="179"/>
      <c r="AX720" s="180"/>
      <c r="AY720" s="181"/>
      <c r="AZ720" s="181"/>
      <c r="BA720" s="182"/>
      <c r="BB720" s="182"/>
      <c r="BC720" s="182"/>
      <c r="BD720" s="182"/>
      <c r="BE720" s="182"/>
      <c r="BF720" s="179"/>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77"/>
      <c r="AV721" s="178"/>
      <c r="AW721" s="179"/>
      <c r="AX721" s="180"/>
      <c r="AY721" s="181"/>
      <c r="AZ721" s="181"/>
      <c r="BA721" s="182"/>
      <c r="BB721" s="182"/>
      <c r="BC721" s="182"/>
      <c r="BD721" s="182"/>
      <c r="BE721" s="182"/>
      <c r="BF721" s="179"/>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77"/>
      <c r="AV722" s="178"/>
      <c r="AW722" s="179"/>
      <c r="AX722" s="180"/>
      <c r="AY722" s="181"/>
      <c r="AZ722" s="181"/>
      <c r="BA722" s="182"/>
      <c r="BB722" s="182"/>
      <c r="BC722" s="182"/>
      <c r="BD722" s="182"/>
      <c r="BE722" s="182"/>
      <c r="BF722" s="179"/>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77"/>
      <c r="AV723" s="178"/>
      <c r="AW723" s="179"/>
      <c r="AX723" s="180"/>
      <c r="AY723" s="181"/>
      <c r="AZ723" s="181"/>
      <c r="BA723" s="182"/>
      <c r="BB723" s="182"/>
      <c r="BC723" s="182"/>
      <c r="BD723" s="182"/>
      <c r="BE723" s="182"/>
      <c r="BF723" s="179"/>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77"/>
      <c r="AV724" s="178"/>
      <c r="AW724" s="179"/>
      <c r="AX724" s="180"/>
      <c r="AY724" s="181"/>
      <c r="AZ724" s="181"/>
      <c r="BA724" s="182"/>
      <c r="BB724" s="182"/>
      <c r="BC724" s="182"/>
      <c r="BD724" s="182"/>
      <c r="BE724" s="182"/>
      <c r="BF724" s="179"/>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77"/>
      <c r="AV725" s="178"/>
      <c r="AW725" s="179"/>
      <c r="AX725" s="180"/>
      <c r="AY725" s="181"/>
      <c r="AZ725" s="181"/>
      <c r="BA725" s="182"/>
      <c r="BB725" s="182"/>
      <c r="BC725" s="182"/>
      <c r="BD725" s="182"/>
      <c r="BE725" s="182"/>
      <c r="BF725" s="179"/>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77"/>
      <c r="AV726" s="178"/>
      <c r="AW726" s="179"/>
      <c r="AX726" s="180"/>
      <c r="AY726" s="181"/>
      <c r="AZ726" s="181"/>
      <c r="BA726" s="182"/>
      <c r="BB726" s="182"/>
      <c r="BC726" s="182"/>
      <c r="BD726" s="182"/>
      <c r="BE726" s="182"/>
      <c r="BF726" s="179"/>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77"/>
      <c r="AV727" s="178"/>
      <c r="AW727" s="179"/>
      <c r="AX727" s="180"/>
      <c r="AY727" s="181"/>
      <c r="AZ727" s="181"/>
      <c r="BA727" s="182"/>
      <c r="BB727" s="182"/>
      <c r="BC727" s="182"/>
      <c r="BD727" s="182"/>
      <c r="BE727" s="182"/>
      <c r="BF727" s="179"/>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77"/>
      <c r="AV728" s="178"/>
      <c r="AW728" s="179"/>
      <c r="AX728" s="180"/>
      <c r="AY728" s="181"/>
      <c r="AZ728" s="181"/>
      <c r="BA728" s="182"/>
      <c r="BB728" s="182"/>
      <c r="BC728" s="182"/>
      <c r="BD728" s="182"/>
      <c r="BE728" s="182"/>
      <c r="BF728" s="179"/>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77"/>
      <c r="AV729" s="178"/>
      <c r="AW729" s="179"/>
      <c r="AX729" s="180"/>
      <c r="AY729" s="181"/>
      <c r="AZ729" s="181"/>
      <c r="BA729" s="182"/>
      <c r="BB729" s="182"/>
      <c r="BC729" s="182"/>
      <c r="BD729" s="182"/>
      <c r="BE729" s="182"/>
      <c r="BF729" s="179"/>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77"/>
      <c r="AV730" s="178"/>
      <c r="AW730" s="179"/>
      <c r="AX730" s="180"/>
      <c r="AY730" s="181"/>
      <c r="AZ730" s="181"/>
      <c r="BA730" s="182"/>
      <c r="BB730" s="182"/>
      <c r="BC730" s="182"/>
      <c r="BD730" s="182"/>
      <c r="BE730" s="182"/>
      <c r="BF730" s="179"/>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77"/>
      <c r="AV731" s="178"/>
      <c r="AW731" s="179"/>
      <c r="AX731" s="180"/>
      <c r="AY731" s="181"/>
      <c r="AZ731" s="181"/>
      <c r="BA731" s="182"/>
      <c r="BB731" s="182"/>
      <c r="BC731" s="182"/>
      <c r="BD731" s="182"/>
      <c r="BE731" s="182"/>
      <c r="BF731" s="179"/>
    </row>
    <row r="732" spans="1:58" x14ac:dyDescent="0.3"/>
    <row r="1048576" ht="0.75" customHeight="1" x14ac:dyDescent="0.3"/>
  </sheetData>
  <sheetProtection algorithmName="SHA-512" hashValue="BYbVP3RKkXLRTWDGiBgNfZIWBz7HYSzlhaDmaNM92raOsHeZ+ZLsVGgHAnrD0PlXCy1ArzqEVNItpQIwk/uwEQ==" saltValue="tMy490ijImoZ6VK2lfsKsw==" spinCount="100000" sheet="1" objects="1" scenarios="1" formatColumns="0" formatRows="0"/>
  <dataConsolidate/>
  <mergeCells count="23">
    <mergeCell ref="BG1:BG2"/>
    <mergeCell ref="BH1:BH2"/>
    <mergeCell ref="M23:N23"/>
    <mergeCell ref="O2:R2"/>
    <mergeCell ref="S2:V2"/>
    <mergeCell ref="W2:Z2"/>
    <mergeCell ref="AA2:AD2"/>
    <mergeCell ref="AE2:AH2"/>
    <mergeCell ref="O1:AT1"/>
    <mergeCell ref="BF1:BF2"/>
    <mergeCell ref="AE23:AH23"/>
    <mergeCell ref="AA23:AD23"/>
    <mergeCell ref="W23:Z23"/>
    <mergeCell ref="S23:V23"/>
    <mergeCell ref="O23:R23"/>
    <mergeCell ref="AX1:BE1"/>
    <mergeCell ref="AV23:AW23"/>
    <mergeCell ref="AI2:AL2"/>
    <mergeCell ref="AM2:AP2"/>
    <mergeCell ref="AQ2:AT2"/>
    <mergeCell ref="AQ23:AT23"/>
    <mergeCell ref="AM23:AP23"/>
    <mergeCell ref="AI23:AL23"/>
  </mergeCells>
  <conditionalFormatting sqref="BG4:BG23">
    <cfRule type="expression" dxfId="166" priority="17">
      <formula>BG4=""</formula>
    </cfRule>
  </conditionalFormatting>
  <conditionalFormatting sqref="I4:K22">
    <cfRule type="expression" dxfId="165" priority="16">
      <formula>I4="N/A"</formula>
    </cfRule>
  </conditionalFormatting>
  <conditionalFormatting sqref="H6 H8:H22">
    <cfRule type="expression" dxfId="164" priority="13">
      <formula>H6=0</formula>
    </cfRule>
    <cfRule type="expression" dxfId="163" priority="14">
      <formula>0</formula>
    </cfRule>
  </conditionalFormatting>
  <conditionalFormatting sqref="L4:M22">
    <cfRule type="expression" dxfId="162" priority="10">
      <formula>$L$4=0</formula>
    </cfRule>
    <cfRule type="expression" dxfId="161" priority="11">
      <formula>L4=0</formula>
    </cfRule>
    <cfRule type="expression" dxfId="160" priority="12">
      <formula>0</formula>
    </cfRule>
  </conditionalFormatting>
  <conditionalFormatting sqref="H7">
    <cfRule type="expression" dxfId="159" priority="3">
      <formula>H7=0</formula>
    </cfRule>
    <cfRule type="expression" dxfId="158" priority="4">
      <formula>0</formula>
    </cfRule>
  </conditionalFormatting>
  <conditionalFormatting sqref="H4:H5">
    <cfRule type="expression" dxfId="157" priority="1">
      <formula>H4=0</formula>
    </cfRule>
    <cfRule type="expression" dxfId="156" priority="2">
      <formula>0</formula>
    </cfRule>
  </conditionalFormatting>
  <dataValidations xWindow="141" yWindow="557" count="13">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7 K4:K5"/>
    <dataValidation type="list" allowBlank="1" showInputMessage="1" showErrorMessage="1" sqref="G4:G22">
      <formula1>INDIRECT(SUBSTITUTE(SUBSTITUTE(E4," ","_"),",","?"))</formula1>
    </dataValidation>
    <dataValidation type="list" allowBlank="1" showInputMessage="1" showErrorMessage="1" sqref="D4:D22">
      <formula1>IF(E4="",INDIRECT(B4),INDIRECT("fakerange"))</formula1>
    </dataValidation>
    <dataValidation type="list" allowBlank="1" showInputMessage="1" showErrorMessage="1" sqref="E4:E22">
      <formula1>IF(G4="",INDIRECT(SUBSTITUTE(SUBSTITUTE(D4," ","_"),",","?")),INDIRECT("fakerange"))</formula1>
    </dataValidation>
    <dataValidation type="whole" operator="greaterThan" allowBlank="1" showInputMessage="1" showErrorMessage="1" promptTitle="Įrašykite reikšmę" prompt="Įįrašomas sveikas skaičius be vienetų pav." sqref="N4:N22">
      <formula1>0</formula1>
    </dataValidation>
    <dataValidation allowBlank="1" showErrorMessage="1" prompt=" " sqref="C4:C22"/>
    <dataValidation allowBlank="1" showInputMessage="1" showErrorMessage="1" promptTitle="Įrašykite reikšmę" prompt="Pildoma tuo atveju, kai pareiškėjas taiko kitokį negu skaičiuoklėje nustatytas pasirinkto papildomo rodiklio skaičiavimo metodą." sqref="AX4:BF22 AV4:AV22"/>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2"/>
    <dataValidation allowBlank="1" showInputMessage="1" showErrorMessage="1" promptTitle="Įrašykite reikšmę" prompt=" " sqref="BH4:BH22"/>
    <dataValidation type="whole" operator="greaterThan" allowBlank="1" showInputMessage="1" showErrorMessage="1" promptTitle="Įrašykite reikšmę" prompt="Įrašomas sveikas skaičius be vienetų pav." sqref="AW4:AW22">
      <formula1>0</formula1>
    </dataValidation>
    <dataValidation operator="greaterThan" allowBlank="1" showInputMessage="1" showErrorMessage="1" promptTitle="Įrašykite reikšmę" prompt="Reišmė įrašoma tik tuo atveju, kai tai yra nurodyta skaičiavimo metode (&quot;5. Skaičiavimo metodas&quot;)." sqref="AS4:AS22 AO4:AO22 AK4:AK22 AG4:AG22 AC4:AC22 Y4:Y22 U4:U22 Q4:Q22"/>
    <dataValidation type="whole" operator="greaterThan" allowBlank="1" showInputMessage="1" showErrorMessage="1" promptTitle="Įrašykite reikšmę" prompt=" " sqref="AQ4:AR22 AM4:AN22 AI4:AJ22 AE4:AF22 AA4:AB22 W4:X22 S4:T22 O4:P22">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6 K8:K22"/>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1" yWindow="557" count="4">
        <x14:dataValidation type="list" allowBlank="1" showInputMessage="1" showErrorMessage="1" promptTitle="Pasirinkite reikšmę" prompt=" ">
          <x14:formula1>
            <xm:f>IF(D4="",Papildomas_klasifikatoriai!$C$4:$C$9,INDIRECT("fakerange"))</xm:f>
          </x14:formula1>
          <xm:sqref>B4:B22</xm:sqref>
        </x14:dataValidation>
        <x14:dataValidation type="list" allowBlank="1" showInputMessage="1" showErrorMessage="1" promptTitle="Pasirinkite reikšmę" prompt=" ">
          <x14:formula1>
            <xm:f>Papildomas_klasifikatoriai!$B$4:$B$38</xm:f>
          </x14:formula1>
          <xm:sqref>F4:F22</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J4:J22</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20"/>
  <sheetViews>
    <sheetView zoomScaleNormal="100" workbookViewId="0">
      <selection activeCell="I5" sqref="I5"/>
    </sheetView>
  </sheetViews>
  <sheetFormatPr defaultColWidth="0" defaultRowHeight="13.2" zeroHeight="1" x14ac:dyDescent="0.25"/>
  <cols>
    <col min="1" max="1" width="21.6640625" style="80" customWidth="1"/>
    <col min="2" max="2" width="19" style="81" customWidth="1"/>
    <col min="3" max="9" width="19" style="80" customWidth="1"/>
    <col min="10" max="16383" width="8.88671875" style="80" hidden="1"/>
    <col min="16384" max="16384" width="1.33203125" style="80" hidden="1"/>
  </cols>
  <sheetData>
    <row r="1" spans="1:9" s="212" customFormat="1" ht="45" customHeight="1" x14ac:dyDescent="0.3">
      <c r="A1" s="284" t="s">
        <v>475</v>
      </c>
      <c r="B1" s="285"/>
      <c r="C1" s="285"/>
      <c r="D1" s="285"/>
      <c r="E1" s="285"/>
      <c r="F1" s="285"/>
      <c r="G1" s="285"/>
      <c r="H1" s="285"/>
      <c r="I1" s="285"/>
    </row>
    <row r="2" spans="1:9" s="217" customFormat="1" ht="15.6" x14ac:dyDescent="0.3">
      <c r="A2" s="218" t="s">
        <v>228</v>
      </c>
      <c r="B2" s="218"/>
      <c r="C2" s="218"/>
      <c r="D2" s="218"/>
    </row>
    <row r="3" spans="1:9" s="217" customFormat="1" ht="15.6" x14ac:dyDescent="0.3">
      <c r="A3" s="218"/>
      <c r="B3" s="218"/>
      <c r="C3" s="218"/>
      <c r="D3" s="218"/>
    </row>
    <row r="4" spans="1:9" s="212" customFormat="1" ht="25.2" customHeight="1" x14ac:dyDescent="0.3">
      <c r="A4" s="216" t="s">
        <v>29</v>
      </c>
      <c r="B4" s="216">
        <v>2018</v>
      </c>
      <c r="C4" s="215">
        <v>2019</v>
      </c>
      <c r="D4" s="216">
        <v>2020</v>
      </c>
      <c r="E4" s="215">
        <v>2021</v>
      </c>
      <c r="F4" s="215">
        <v>2022</v>
      </c>
      <c r="G4" s="215">
        <v>2023</v>
      </c>
      <c r="H4" s="215">
        <v>2024</v>
      </c>
      <c r="I4" s="215">
        <v>2025</v>
      </c>
    </row>
    <row r="5" spans="1:9" s="212" customFormat="1" ht="62.4" x14ac:dyDescent="0.3">
      <c r="A5" s="214" t="s">
        <v>229</v>
      </c>
      <c r="B5" s="213">
        <f>Skaičiuoklė!O23</f>
        <v>0</v>
      </c>
      <c r="C5" s="213">
        <f>Skaičiuoklė!S23</f>
        <v>0</v>
      </c>
      <c r="D5" s="213">
        <f>Skaičiuoklė!W23</f>
        <v>0</v>
      </c>
      <c r="E5" s="213">
        <f>Skaičiuoklė!AA23</f>
        <v>0</v>
      </c>
      <c r="F5" s="213">
        <f>Skaičiuoklė!AE23</f>
        <v>0</v>
      </c>
      <c r="G5" s="213">
        <f>Skaičiuoklė!AI23</f>
        <v>0</v>
      </c>
      <c r="H5" s="213">
        <f>Skaičiuoklė!AM23</f>
        <v>0</v>
      </c>
      <c r="I5" s="213">
        <f>Skaičiuoklė!AQ23</f>
        <v>0</v>
      </c>
    </row>
    <row r="17" x14ac:dyDescent="0.25"/>
    <row r="19" hidden="1" x14ac:dyDescent="0.25"/>
    <row r="20" hidden="1" x14ac:dyDescent="0.25"/>
  </sheetData>
  <sheetProtection algorithmName="SHA-512" hashValue="Vx0nfTs77wp8ysbcALlRE2+3C1R5GAR7cHbj0LtPQ+VF/l68jGy3n1IBltFq5OpjL5itGe8UmKGM34sGAHxx/w==" saltValue="dmOKn22S1jRg0afEC4aaHw=="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B14" sqref="B14"/>
    </sheetView>
  </sheetViews>
  <sheetFormatPr defaultColWidth="0" defaultRowHeight="13.2" zeroHeight="1" x14ac:dyDescent="0.25"/>
  <cols>
    <col min="1" max="1" width="59" style="80" customWidth="1"/>
    <col min="2" max="2" width="54" style="81" customWidth="1"/>
    <col min="3" max="3" width="47" style="80" customWidth="1"/>
    <col min="4" max="4" width="40.6640625" style="80" customWidth="1"/>
    <col min="5" max="16384" width="8.88671875" style="80" hidden="1"/>
  </cols>
  <sheetData>
    <row r="1" spans="1:4" ht="25.2" customHeight="1" x14ac:dyDescent="0.25">
      <c r="A1" s="286" t="s">
        <v>60</v>
      </c>
      <c r="B1" s="286"/>
      <c r="C1" s="286"/>
      <c r="D1" s="74"/>
    </row>
    <row r="2" spans="1:4" x14ac:dyDescent="0.25">
      <c r="A2" s="82" t="s">
        <v>61</v>
      </c>
      <c r="B2" s="65" t="s">
        <v>1</v>
      </c>
      <c r="C2" s="83" t="s">
        <v>75</v>
      </c>
      <c r="D2" s="74"/>
    </row>
    <row r="3" spans="1:4" ht="14.25" customHeight="1" x14ac:dyDescent="0.25">
      <c r="A3" s="189" t="s">
        <v>93</v>
      </c>
      <c r="B3" s="194" t="s">
        <v>7</v>
      </c>
      <c r="C3" s="85" t="s">
        <v>285</v>
      </c>
      <c r="D3" s="74"/>
    </row>
    <row r="4" spans="1:4" ht="14.4" x14ac:dyDescent="0.25">
      <c r="A4" s="189" t="s">
        <v>178</v>
      </c>
      <c r="B4" s="194" t="s">
        <v>7</v>
      </c>
      <c r="C4" s="85" t="s">
        <v>285</v>
      </c>
      <c r="D4" s="74"/>
    </row>
    <row r="5" spans="1:4" ht="14.4" x14ac:dyDescent="0.25">
      <c r="A5" s="189" t="s">
        <v>179</v>
      </c>
      <c r="B5" s="194" t="s">
        <v>7</v>
      </c>
      <c r="C5" s="85" t="s">
        <v>285</v>
      </c>
      <c r="D5" s="74"/>
    </row>
    <row r="6" spans="1:4" ht="39.6" x14ac:dyDescent="0.25">
      <c r="A6" s="190" t="s">
        <v>180</v>
      </c>
      <c r="B6" s="195" t="s">
        <v>92</v>
      </c>
      <c r="C6" s="87" t="s">
        <v>286</v>
      </c>
      <c r="D6" s="74"/>
    </row>
    <row r="7" spans="1:4" ht="14.4" x14ac:dyDescent="0.25">
      <c r="A7" s="89" t="s">
        <v>4</v>
      </c>
      <c r="B7" s="195" t="s">
        <v>8</v>
      </c>
      <c r="C7" s="85" t="s">
        <v>285</v>
      </c>
      <c r="D7" s="74"/>
    </row>
    <row r="8" spans="1:4" ht="14.4" x14ac:dyDescent="0.25">
      <c r="A8" s="191" t="s">
        <v>2</v>
      </c>
      <c r="B8" s="195" t="s">
        <v>9</v>
      </c>
      <c r="C8" s="85" t="s">
        <v>285</v>
      </c>
      <c r="D8" s="74"/>
    </row>
    <row r="9" spans="1:4" ht="46.95" customHeight="1" x14ac:dyDescent="0.25">
      <c r="A9" s="89" t="s">
        <v>3</v>
      </c>
      <c r="B9" s="195" t="s">
        <v>12</v>
      </c>
      <c r="C9" s="85" t="s">
        <v>287</v>
      </c>
      <c r="D9" s="74"/>
    </row>
    <row r="10" spans="1:4" ht="48.6" customHeight="1" x14ac:dyDescent="0.25">
      <c r="A10" s="189" t="s">
        <v>181</v>
      </c>
      <c r="B10" s="195" t="s">
        <v>12</v>
      </c>
      <c r="C10" s="85" t="s">
        <v>288</v>
      </c>
      <c r="D10" s="74"/>
    </row>
    <row r="11" spans="1:4" ht="14.4" x14ac:dyDescent="0.25">
      <c r="A11" s="89" t="s">
        <v>71</v>
      </c>
      <c r="B11" s="194" t="s">
        <v>7</v>
      </c>
      <c r="C11" s="85" t="s">
        <v>285</v>
      </c>
      <c r="D11" s="74"/>
    </row>
    <row r="12" spans="1:4" ht="26.4" x14ac:dyDescent="0.25">
      <c r="A12" s="89" t="s">
        <v>5</v>
      </c>
      <c r="B12" s="195" t="s">
        <v>11</v>
      </c>
      <c r="C12" s="87" t="s">
        <v>298</v>
      </c>
      <c r="D12" s="74"/>
    </row>
    <row r="13" spans="1:4" ht="15.6" customHeight="1" x14ac:dyDescent="0.25">
      <c r="A13" s="89" t="s">
        <v>6</v>
      </c>
      <c r="B13" s="195" t="s">
        <v>10</v>
      </c>
      <c r="C13" s="90" t="s">
        <v>58</v>
      </c>
      <c r="D13" s="74"/>
    </row>
    <row r="14" spans="1:4" ht="51.6" customHeight="1" x14ac:dyDescent="0.25">
      <c r="A14" s="89" t="s">
        <v>62</v>
      </c>
      <c r="B14" s="195" t="s">
        <v>17</v>
      </c>
      <c r="C14" s="91" t="s">
        <v>19</v>
      </c>
      <c r="D14" s="74"/>
    </row>
    <row r="15" spans="1:4" ht="54.6" customHeight="1" x14ac:dyDescent="0.25">
      <c r="A15" s="92" t="s">
        <v>63</v>
      </c>
      <c r="B15" s="195" t="s">
        <v>17</v>
      </c>
      <c r="C15" s="91" t="s">
        <v>18</v>
      </c>
      <c r="D15" s="74"/>
    </row>
    <row r="16" spans="1:4" ht="79.2" x14ac:dyDescent="0.25">
      <c r="A16" s="89" t="s">
        <v>30</v>
      </c>
      <c r="B16" s="195" t="s">
        <v>14</v>
      </c>
      <c r="C16" s="85" t="s">
        <v>64</v>
      </c>
      <c r="D16" s="74"/>
    </row>
    <row r="17" spans="1:4" ht="79.2" x14ac:dyDescent="0.25">
      <c r="A17" s="89" t="s">
        <v>15</v>
      </c>
      <c r="B17" s="195" t="s">
        <v>16</v>
      </c>
      <c r="C17" s="85" t="s">
        <v>65</v>
      </c>
      <c r="D17" s="74"/>
    </row>
    <row r="18" spans="1:4" ht="26.4" x14ac:dyDescent="0.25">
      <c r="A18" s="89" t="s">
        <v>21</v>
      </c>
      <c r="B18" s="195" t="s">
        <v>20</v>
      </c>
      <c r="C18" s="93" t="s">
        <v>66</v>
      </c>
      <c r="D18" s="74"/>
    </row>
    <row r="19" spans="1:4" ht="39.6" x14ac:dyDescent="0.25">
      <c r="A19" s="89" t="s">
        <v>44</v>
      </c>
      <c r="B19" s="196" t="s">
        <v>306</v>
      </c>
      <c r="C19" s="87" t="s">
        <v>69</v>
      </c>
      <c r="D19" s="74"/>
    </row>
    <row r="20" spans="1:4" ht="39.6" x14ac:dyDescent="0.25">
      <c r="A20" s="192" t="s">
        <v>77</v>
      </c>
      <c r="B20" s="197" t="s">
        <v>11</v>
      </c>
      <c r="C20" s="85" t="s">
        <v>289</v>
      </c>
      <c r="D20" s="74"/>
    </row>
    <row r="21" spans="1:4" ht="39.6" x14ac:dyDescent="0.25">
      <c r="A21" s="190" t="s">
        <v>44</v>
      </c>
      <c r="B21" s="197" t="s">
        <v>11</v>
      </c>
      <c r="C21" s="85" t="s">
        <v>289</v>
      </c>
      <c r="D21" s="74"/>
    </row>
    <row r="22" spans="1:4" ht="39.6" x14ac:dyDescent="0.25">
      <c r="A22" s="190" t="s">
        <v>31</v>
      </c>
      <c r="B22" s="197" t="s">
        <v>11</v>
      </c>
      <c r="C22" s="85" t="s">
        <v>289</v>
      </c>
      <c r="D22" s="74"/>
    </row>
    <row r="23" spans="1:4" ht="52.8" x14ac:dyDescent="0.25">
      <c r="A23" s="89" t="s">
        <v>67</v>
      </c>
      <c r="B23" s="195" t="s">
        <v>11</v>
      </c>
      <c r="C23" s="85" t="s">
        <v>13</v>
      </c>
      <c r="D23" s="74"/>
    </row>
    <row r="24" spans="1:4" ht="52.8" x14ac:dyDescent="0.25">
      <c r="A24" s="89" t="s">
        <v>68</v>
      </c>
      <c r="B24" s="195" t="s">
        <v>22</v>
      </c>
      <c r="C24" s="85" t="s">
        <v>23</v>
      </c>
      <c r="D24" s="74"/>
    </row>
    <row r="25" spans="1:4" ht="26.4" x14ac:dyDescent="0.25">
      <c r="A25" s="89" t="s">
        <v>80</v>
      </c>
      <c r="B25" s="197" t="s">
        <v>290</v>
      </c>
      <c r="C25" s="87" t="s">
        <v>79</v>
      </c>
      <c r="D25" s="74"/>
    </row>
    <row r="26" spans="1:4" ht="26.4" x14ac:dyDescent="0.25">
      <c r="A26" s="95" t="s">
        <v>70</v>
      </c>
      <c r="B26" s="197" t="s">
        <v>290</v>
      </c>
      <c r="C26" s="87" t="s">
        <v>78</v>
      </c>
      <c r="D26" s="74"/>
    </row>
    <row r="27" spans="1:4" ht="14.4" x14ac:dyDescent="0.25">
      <c r="A27" s="190" t="s">
        <v>72</v>
      </c>
      <c r="B27" s="195" t="s">
        <v>291</v>
      </c>
      <c r="C27" s="85" t="s">
        <v>292</v>
      </c>
      <c r="D27" s="74"/>
    </row>
    <row r="28" spans="1:4" x14ac:dyDescent="0.25">
      <c r="A28" s="190" t="s">
        <v>207</v>
      </c>
      <c r="B28" s="197" t="s">
        <v>290</v>
      </c>
      <c r="C28" s="85" t="s">
        <v>293</v>
      </c>
      <c r="D28" s="74"/>
    </row>
    <row r="29" spans="1:4" x14ac:dyDescent="0.25">
      <c r="A29" s="190" t="s">
        <v>208</v>
      </c>
      <c r="B29" s="197" t="s">
        <v>290</v>
      </c>
      <c r="C29" s="85" t="s">
        <v>293</v>
      </c>
      <c r="D29" s="74"/>
    </row>
    <row r="30" spans="1:4" x14ac:dyDescent="0.25">
      <c r="A30" s="190" t="s">
        <v>209</v>
      </c>
      <c r="B30" s="197" t="s">
        <v>290</v>
      </c>
      <c r="C30" s="85" t="s">
        <v>293</v>
      </c>
      <c r="D30" s="74"/>
    </row>
    <row r="31" spans="1:4" x14ac:dyDescent="0.25">
      <c r="A31" s="190" t="s">
        <v>210</v>
      </c>
      <c r="B31" s="197" t="s">
        <v>290</v>
      </c>
      <c r="C31" s="85" t="s">
        <v>293</v>
      </c>
      <c r="D31" s="74"/>
    </row>
    <row r="32" spans="1:4" x14ac:dyDescent="0.25">
      <c r="A32" s="86" t="s">
        <v>211</v>
      </c>
      <c r="B32" s="197" t="s">
        <v>290</v>
      </c>
      <c r="C32" s="85" t="s">
        <v>293</v>
      </c>
      <c r="D32" s="74"/>
    </row>
    <row r="33" spans="1:4" x14ac:dyDescent="0.25">
      <c r="A33" s="86" t="s">
        <v>212</v>
      </c>
      <c r="B33" s="197" t="s">
        <v>290</v>
      </c>
      <c r="C33" s="85" t="s">
        <v>293</v>
      </c>
      <c r="D33" s="74"/>
    </row>
    <row r="34" spans="1:4" x14ac:dyDescent="0.25">
      <c r="A34" s="86" t="s">
        <v>213</v>
      </c>
      <c r="B34" s="197" t="s">
        <v>290</v>
      </c>
      <c r="C34" s="85" t="s">
        <v>293</v>
      </c>
      <c r="D34" s="74"/>
    </row>
    <row r="35" spans="1:4" x14ac:dyDescent="0.25">
      <c r="A35" s="86" t="s">
        <v>214</v>
      </c>
      <c r="B35" s="197" t="s">
        <v>290</v>
      </c>
      <c r="C35" s="85" t="s">
        <v>293</v>
      </c>
      <c r="D35" s="74"/>
    </row>
    <row r="36" spans="1:4" x14ac:dyDescent="0.25">
      <c r="A36" s="86" t="s">
        <v>215</v>
      </c>
      <c r="B36" s="197" t="s">
        <v>290</v>
      </c>
      <c r="C36" s="85" t="s">
        <v>293</v>
      </c>
      <c r="D36" s="74"/>
    </row>
    <row r="37" spans="1:4" x14ac:dyDescent="0.25">
      <c r="A37" s="86" t="s">
        <v>216</v>
      </c>
      <c r="B37" s="197" t="s">
        <v>290</v>
      </c>
      <c r="C37" s="85" t="s">
        <v>293</v>
      </c>
      <c r="D37" s="74"/>
    </row>
    <row r="38" spans="1:4" x14ac:dyDescent="0.25">
      <c r="A38" s="86" t="s">
        <v>217</v>
      </c>
      <c r="B38" s="197" t="s">
        <v>290</v>
      </c>
      <c r="C38" s="85" t="s">
        <v>293</v>
      </c>
      <c r="D38" s="74"/>
    </row>
    <row r="39" spans="1:4" x14ac:dyDescent="0.25">
      <c r="A39" s="86" t="s">
        <v>218</v>
      </c>
      <c r="B39" s="197" t="s">
        <v>290</v>
      </c>
      <c r="C39" s="85" t="s">
        <v>293</v>
      </c>
      <c r="D39" s="74"/>
    </row>
    <row r="40" spans="1:4" x14ac:dyDescent="0.25">
      <c r="A40" s="86" t="s">
        <v>219</v>
      </c>
      <c r="B40" s="197" t="s">
        <v>290</v>
      </c>
      <c r="C40" s="85" t="s">
        <v>293</v>
      </c>
      <c r="D40" s="74"/>
    </row>
    <row r="41" spans="1:4" x14ac:dyDescent="0.25">
      <c r="A41" s="86" t="s">
        <v>220</v>
      </c>
      <c r="B41" s="197" t="s">
        <v>290</v>
      </c>
      <c r="C41" s="85" t="s">
        <v>293</v>
      </c>
      <c r="D41" s="74"/>
    </row>
    <row r="42" spans="1:4" x14ac:dyDescent="0.25">
      <c r="A42" s="86" t="s">
        <v>221</v>
      </c>
      <c r="B42" s="197" t="s">
        <v>290</v>
      </c>
      <c r="C42" s="85" t="s">
        <v>293</v>
      </c>
      <c r="D42" s="74"/>
    </row>
    <row r="43" spans="1:4" x14ac:dyDescent="0.25">
      <c r="A43" s="86" t="s">
        <v>222</v>
      </c>
      <c r="B43" s="197" t="s">
        <v>290</v>
      </c>
      <c r="C43" s="85" t="s">
        <v>293</v>
      </c>
      <c r="D43" s="74"/>
    </row>
    <row r="44" spans="1:4" x14ac:dyDescent="0.25">
      <c r="A44" s="86" t="s">
        <v>223</v>
      </c>
      <c r="B44" s="197" t="s">
        <v>290</v>
      </c>
      <c r="C44" s="85" t="s">
        <v>293</v>
      </c>
      <c r="D44" s="74"/>
    </row>
    <row r="45" spans="1:4" x14ac:dyDescent="0.25">
      <c r="A45" s="86" t="s">
        <v>73</v>
      </c>
      <c r="B45" s="197" t="s">
        <v>290</v>
      </c>
      <c r="C45" s="85" t="s">
        <v>293</v>
      </c>
      <c r="D45" s="74"/>
    </row>
    <row r="46" spans="1:4" s="97" customFormat="1" ht="14.4" x14ac:dyDescent="0.25">
      <c r="A46" s="86" t="s">
        <v>74</v>
      </c>
      <c r="B46" s="198" t="s">
        <v>294</v>
      </c>
      <c r="C46" s="85" t="s">
        <v>295</v>
      </c>
      <c r="D46" s="96"/>
    </row>
    <row r="47" spans="1:4" s="101" customFormat="1" x14ac:dyDescent="0.25">
      <c r="A47" s="98"/>
      <c r="B47" s="99"/>
      <c r="C47" s="100"/>
    </row>
    <row r="48" spans="1:4" x14ac:dyDescent="0.25">
      <c r="A48" s="287" t="s">
        <v>296</v>
      </c>
      <c r="B48" s="287"/>
      <c r="C48" s="287"/>
      <c r="D48" s="287"/>
    </row>
    <row r="49" spans="1:4" ht="26.4" x14ac:dyDescent="0.25">
      <c r="A49" s="82" t="s">
        <v>61</v>
      </c>
      <c r="B49" s="82" t="s">
        <v>1</v>
      </c>
      <c r="C49" s="83" t="s">
        <v>75</v>
      </c>
      <c r="D49" s="82" t="s">
        <v>76</v>
      </c>
    </row>
    <row r="50" spans="1:4" x14ac:dyDescent="0.25">
      <c r="A50" s="86"/>
      <c r="B50" s="85"/>
      <c r="C50" s="86"/>
      <c r="D50" s="86"/>
    </row>
    <row r="51" spans="1:4" x14ac:dyDescent="0.25">
      <c r="A51" s="86"/>
      <c r="B51" s="85"/>
      <c r="C51" s="86"/>
      <c r="D51" s="86"/>
    </row>
    <row r="52" spans="1:4" x14ac:dyDescent="0.25">
      <c r="A52" s="86"/>
      <c r="B52" s="85"/>
      <c r="C52" s="86"/>
      <c r="D52" s="86"/>
    </row>
    <row r="53" spans="1:4" x14ac:dyDescent="0.25">
      <c r="A53" s="86"/>
      <c r="B53" s="85"/>
      <c r="C53" s="86"/>
      <c r="D53" s="86"/>
    </row>
    <row r="54" spans="1:4" x14ac:dyDescent="0.25">
      <c r="A54" s="86"/>
      <c r="B54" s="85"/>
      <c r="C54" s="86"/>
      <c r="D54" s="86"/>
    </row>
    <row r="55" spans="1:4" hidden="1" x14ac:dyDescent="0.25"/>
  </sheetData>
  <sheetProtection algorithmName="SHA-512" hashValue="Y9i2xlBnAmD0w/MpPqtRYxpk2cntrGI07++irEiTdOudFxtMIV9SLQ3z2JAobiZCJJK3MXml/uLIkK85FvXOGQ==" saltValue="va8CG5moLUeQ5T8KglpPew=="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8" sqref="B8"/>
    </sheetView>
  </sheetViews>
  <sheetFormatPr defaultRowHeight="14.4" x14ac:dyDescent="0.3"/>
  <cols>
    <col min="1" max="1" width="30.109375" customWidth="1"/>
    <col min="2" max="2" width="74.109375" customWidth="1"/>
  </cols>
  <sheetData>
    <row r="1" spans="1:2" ht="18" thickBot="1" x14ac:dyDescent="0.35">
      <c r="A1" s="288" t="s">
        <v>496</v>
      </c>
      <c r="B1" s="288"/>
    </row>
    <row r="2" spans="1:2" ht="16.2" thickBot="1" x14ac:dyDescent="0.35">
      <c r="A2" s="223" t="s">
        <v>274</v>
      </c>
      <c r="B2" s="222" t="s">
        <v>275</v>
      </c>
    </row>
    <row r="3" spans="1:2" ht="47.4" thickBot="1" x14ac:dyDescent="0.35">
      <c r="A3" s="220" t="s">
        <v>276</v>
      </c>
      <c r="B3" s="219" t="s">
        <v>277</v>
      </c>
    </row>
    <row r="4" spans="1:2" ht="47.4" thickBot="1" x14ac:dyDescent="0.35">
      <c r="A4" s="224" t="s">
        <v>495</v>
      </c>
      <c r="B4" s="219" t="s">
        <v>494</v>
      </c>
    </row>
    <row r="5" spans="1:2" ht="63" thickBot="1" x14ac:dyDescent="0.35">
      <c r="A5" s="220" t="s">
        <v>278</v>
      </c>
      <c r="B5" s="219" t="s">
        <v>279</v>
      </c>
    </row>
    <row r="6" spans="1:2" ht="31.8" thickBot="1" x14ac:dyDescent="0.35">
      <c r="A6" s="220" t="s">
        <v>493</v>
      </c>
      <c r="B6" s="219" t="s">
        <v>492</v>
      </c>
    </row>
    <row r="7" spans="1:2" ht="16.2" thickBot="1" x14ac:dyDescent="0.35">
      <c r="A7" s="220" t="s">
        <v>320</v>
      </c>
      <c r="B7" s="219" t="s">
        <v>321</v>
      </c>
    </row>
    <row r="8" spans="1:2" ht="63" thickBot="1" x14ac:dyDescent="0.35">
      <c r="A8" s="220" t="s">
        <v>491</v>
      </c>
      <c r="B8" s="219" t="s">
        <v>490</v>
      </c>
    </row>
    <row r="9" spans="1:2" ht="16.2" thickBot="1" x14ac:dyDescent="0.35">
      <c r="A9" s="220" t="s">
        <v>179</v>
      </c>
      <c r="B9" s="219" t="s">
        <v>317</v>
      </c>
    </row>
    <row r="10" spans="1:2" ht="47.4" thickBot="1" x14ac:dyDescent="0.35">
      <c r="A10" s="220" t="s">
        <v>315</v>
      </c>
      <c r="B10" s="219" t="s">
        <v>316</v>
      </c>
    </row>
    <row r="11" spans="1:2" ht="63" thickBot="1" x14ac:dyDescent="0.35">
      <c r="A11" s="220" t="s">
        <v>280</v>
      </c>
      <c r="B11" s="219" t="s">
        <v>489</v>
      </c>
    </row>
    <row r="12" spans="1:2" ht="78.599999999999994" thickBot="1" x14ac:dyDescent="0.35">
      <c r="A12" s="220" t="s">
        <v>311</v>
      </c>
      <c r="B12" s="219" t="s">
        <v>312</v>
      </c>
    </row>
    <row r="13" spans="1:2" ht="31.2" x14ac:dyDescent="0.3">
      <c r="A13" s="289" t="s">
        <v>314</v>
      </c>
      <c r="B13" s="221" t="s">
        <v>488</v>
      </c>
    </row>
    <row r="14" spans="1:2" ht="31.2" x14ac:dyDescent="0.3">
      <c r="A14" s="290"/>
      <c r="B14" s="221" t="s">
        <v>487</v>
      </c>
    </row>
    <row r="15" spans="1:2" ht="46.8" x14ac:dyDescent="0.3">
      <c r="A15" s="290"/>
      <c r="B15" s="221" t="s">
        <v>486</v>
      </c>
    </row>
    <row r="16" spans="1:2" ht="16.2" thickBot="1" x14ac:dyDescent="0.35">
      <c r="A16" s="291"/>
      <c r="B16" s="219" t="s">
        <v>485</v>
      </c>
    </row>
    <row r="17" spans="1:2" ht="78.599999999999994" thickBot="1" x14ac:dyDescent="0.35">
      <c r="A17" s="220" t="s">
        <v>281</v>
      </c>
      <c r="B17" s="219" t="s">
        <v>484</v>
      </c>
    </row>
    <row r="18" spans="1:2" ht="16.2" thickBot="1" x14ac:dyDescent="0.35">
      <c r="A18" s="220" t="s">
        <v>323</v>
      </c>
      <c r="B18" s="219" t="s">
        <v>322</v>
      </c>
    </row>
    <row r="19" spans="1:2" ht="78.599999999999994" thickBot="1" x14ac:dyDescent="0.35">
      <c r="A19" s="220" t="s">
        <v>483</v>
      </c>
      <c r="B19" s="219" t="s">
        <v>482</v>
      </c>
    </row>
    <row r="20" spans="1:2" ht="15.75" customHeight="1" x14ac:dyDescent="0.3">
      <c r="A20" s="289" t="s">
        <v>282</v>
      </c>
      <c r="B20" s="292" t="s">
        <v>481</v>
      </c>
    </row>
    <row r="21" spans="1:2" x14ac:dyDescent="0.3">
      <c r="A21" s="290"/>
      <c r="B21" s="293"/>
    </row>
    <row r="22" spans="1:2" ht="15" thickBot="1" x14ac:dyDescent="0.35">
      <c r="A22" s="291"/>
      <c r="B22" s="294"/>
    </row>
    <row r="23" spans="1:2" ht="109.8" thickBot="1" x14ac:dyDescent="0.35">
      <c r="A23" s="220" t="s">
        <v>480</v>
      </c>
      <c r="B23" s="219" t="s">
        <v>479</v>
      </c>
    </row>
    <row r="24" spans="1:2" ht="63" thickBot="1" x14ac:dyDescent="0.35">
      <c r="A24" s="220" t="s">
        <v>309</v>
      </c>
      <c r="B24" s="219" t="s">
        <v>310</v>
      </c>
    </row>
    <row r="25" spans="1:2" ht="47.4" thickBot="1" x14ac:dyDescent="0.35">
      <c r="A25" s="220" t="s">
        <v>313</v>
      </c>
      <c r="B25" s="219" t="s">
        <v>319</v>
      </c>
    </row>
    <row r="26" spans="1:2" ht="31.8" thickBot="1" x14ac:dyDescent="0.35">
      <c r="A26" s="220" t="s">
        <v>307</v>
      </c>
      <c r="B26" s="219" t="s">
        <v>308</v>
      </c>
    </row>
    <row r="27" spans="1:2" ht="31.8" thickBot="1" x14ac:dyDescent="0.35">
      <c r="A27" s="220" t="s">
        <v>283</v>
      </c>
      <c r="B27" s="219" t="s">
        <v>284</v>
      </c>
    </row>
    <row r="28" spans="1:2" ht="63" thickBot="1" x14ac:dyDescent="0.35">
      <c r="A28" s="220" t="s">
        <v>478</v>
      </c>
      <c r="B28" s="219" t="s">
        <v>477</v>
      </c>
    </row>
    <row r="29" spans="1:2" ht="31.8" thickBot="1" x14ac:dyDescent="0.35">
      <c r="A29" s="220" t="s">
        <v>324</v>
      </c>
      <c r="B29" s="219" t="s">
        <v>476</v>
      </c>
    </row>
  </sheetData>
  <sheetProtection algorithmName="SHA-512" hashValue="N0ypVeHodp1l7DfVBy4gL5gGvNTx47zBNI9OY9ZNxAbOWlNjIHTetIi9sRC4tjQMJpLPrv/ZWGrr73Nc4rnrYw==" saltValue="3GrDcKtBkp2W60ZjTvlFUQ==" spinCount="100000" sheet="1" objects="1" scenarios="1"/>
  <mergeCells count="4">
    <mergeCell ref="A1:B1"/>
    <mergeCell ref="A13:A16"/>
    <mergeCell ref="A20:A22"/>
    <mergeCell ref="B20:B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J31" sqref="J31"/>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8.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46" width="9.109375" style="13" customWidth="1"/>
    <col min="47" max="48" width="23.44140625" style="7" customWidth="1"/>
    <col min="49" max="49" width="16.33203125" style="1" customWidth="1"/>
    <col min="50" max="16384" width="16.33203125" style="1" hidden="1"/>
  </cols>
  <sheetData>
    <row r="1" spans="1:49" ht="63.6" customHeight="1" x14ac:dyDescent="0.3">
      <c r="A1" s="102" t="s">
        <v>57</v>
      </c>
      <c r="B1" s="103"/>
      <c r="C1" s="103"/>
      <c r="D1" s="103"/>
      <c r="E1" s="103"/>
      <c r="F1" s="103"/>
      <c r="G1" s="103"/>
      <c r="H1" s="103"/>
      <c r="I1" s="103"/>
      <c r="J1" s="103"/>
      <c r="K1" s="103"/>
      <c r="L1" s="104"/>
      <c r="M1" s="103"/>
      <c r="N1" s="105"/>
      <c r="O1" s="278" t="s">
        <v>126</v>
      </c>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9"/>
      <c r="AU1" s="295" t="s">
        <v>257</v>
      </c>
      <c r="AV1" s="295" t="s">
        <v>258</v>
      </c>
      <c r="AW1" s="295" t="s">
        <v>127</v>
      </c>
    </row>
    <row r="2" spans="1:49" s="6" customFormat="1" ht="85.2" customHeight="1" x14ac:dyDescent="0.3">
      <c r="A2" s="82" t="s">
        <v>29</v>
      </c>
      <c r="B2" s="106" t="s">
        <v>51</v>
      </c>
      <c r="C2" s="106" t="s">
        <v>167</v>
      </c>
      <c r="D2" s="107" t="s">
        <v>105</v>
      </c>
      <c r="E2" s="106" t="s">
        <v>52</v>
      </c>
      <c r="F2" s="106" t="s">
        <v>259</v>
      </c>
      <c r="G2" s="106" t="s">
        <v>91</v>
      </c>
      <c r="H2" s="108" t="s">
        <v>123</v>
      </c>
      <c r="I2" s="65" t="s">
        <v>169</v>
      </c>
      <c r="J2" s="65" t="s">
        <v>232</v>
      </c>
      <c r="K2" s="53" t="s">
        <v>185</v>
      </c>
      <c r="L2" s="66" t="s">
        <v>231</v>
      </c>
      <c r="M2" s="66" t="s">
        <v>53</v>
      </c>
      <c r="N2" s="66" t="s">
        <v>109</v>
      </c>
      <c r="O2" s="267" t="s">
        <v>233</v>
      </c>
      <c r="P2" s="267"/>
      <c r="Q2" s="267"/>
      <c r="R2" s="267"/>
      <c r="S2" s="267" t="s">
        <v>234</v>
      </c>
      <c r="T2" s="267"/>
      <c r="U2" s="267"/>
      <c r="V2" s="267"/>
      <c r="W2" s="267" t="s">
        <v>235</v>
      </c>
      <c r="X2" s="267"/>
      <c r="Y2" s="267"/>
      <c r="Z2" s="267"/>
      <c r="AA2" s="267" t="s">
        <v>236</v>
      </c>
      <c r="AB2" s="267"/>
      <c r="AC2" s="267"/>
      <c r="AD2" s="267"/>
      <c r="AE2" s="268" t="s">
        <v>237</v>
      </c>
      <c r="AF2" s="269"/>
      <c r="AG2" s="269"/>
      <c r="AH2" s="270"/>
      <c r="AI2" s="268" t="s">
        <v>238</v>
      </c>
      <c r="AJ2" s="269"/>
      <c r="AK2" s="269"/>
      <c r="AL2" s="270"/>
      <c r="AM2" s="268" t="s">
        <v>239</v>
      </c>
      <c r="AN2" s="269"/>
      <c r="AO2" s="269"/>
      <c r="AP2" s="270"/>
      <c r="AQ2" s="268" t="s">
        <v>240</v>
      </c>
      <c r="AR2" s="269"/>
      <c r="AS2" s="269"/>
      <c r="AT2" s="270"/>
      <c r="AU2" s="296"/>
      <c r="AV2" s="296"/>
      <c r="AW2" s="296"/>
    </row>
    <row r="3" spans="1:49" s="4" customFormat="1" ht="48" customHeight="1" x14ac:dyDescent="0.3">
      <c r="A3" s="66" t="s">
        <v>48</v>
      </c>
      <c r="B3" s="109" t="s">
        <v>45</v>
      </c>
      <c r="C3" s="109" t="s">
        <v>45</v>
      </c>
      <c r="D3" s="109" t="s">
        <v>45</v>
      </c>
      <c r="E3" s="109" t="s">
        <v>45</v>
      </c>
      <c r="F3" s="109" t="s">
        <v>45</v>
      </c>
      <c r="G3" s="109" t="s">
        <v>56</v>
      </c>
      <c r="H3" s="109" t="s">
        <v>122</v>
      </c>
      <c r="I3" s="109" t="s">
        <v>260</v>
      </c>
      <c r="J3" s="109" t="s">
        <v>54</v>
      </c>
      <c r="K3" s="110"/>
      <c r="L3" s="111" t="s">
        <v>261</v>
      </c>
      <c r="M3" s="111" t="s">
        <v>262</v>
      </c>
      <c r="N3" s="111" t="s">
        <v>110</v>
      </c>
      <c r="O3" s="66" t="s">
        <v>108</v>
      </c>
      <c r="P3" s="66" t="s">
        <v>50</v>
      </c>
      <c r="Q3" s="66" t="s">
        <v>230</v>
      </c>
      <c r="R3" s="66" t="s">
        <v>49</v>
      </c>
      <c r="S3" s="66" t="s">
        <v>108</v>
      </c>
      <c r="T3" s="66" t="s">
        <v>50</v>
      </c>
      <c r="U3" s="66" t="s">
        <v>230</v>
      </c>
      <c r="V3" s="66" t="s">
        <v>49</v>
      </c>
      <c r="W3" s="66" t="s">
        <v>108</v>
      </c>
      <c r="X3" s="66" t="s">
        <v>50</v>
      </c>
      <c r="Y3" s="66" t="s">
        <v>230</v>
      </c>
      <c r="Z3" s="66" t="s">
        <v>49</v>
      </c>
      <c r="AA3" s="66" t="s">
        <v>108</v>
      </c>
      <c r="AB3" s="66" t="s">
        <v>50</v>
      </c>
      <c r="AC3" s="66" t="s">
        <v>230</v>
      </c>
      <c r="AD3" s="66" t="s">
        <v>49</v>
      </c>
      <c r="AE3" s="66" t="s">
        <v>108</v>
      </c>
      <c r="AF3" s="66" t="s">
        <v>50</v>
      </c>
      <c r="AG3" s="66" t="s">
        <v>230</v>
      </c>
      <c r="AH3" s="66" t="s">
        <v>49</v>
      </c>
      <c r="AI3" s="66" t="s">
        <v>108</v>
      </c>
      <c r="AJ3" s="66" t="s">
        <v>50</v>
      </c>
      <c r="AK3" s="66" t="s">
        <v>230</v>
      </c>
      <c r="AL3" s="66" t="s">
        <v>49</v>
      </c>
      <c r="AM3" s="66" t="s">
        <v>108</v>
      </c>
      <c r="AN3" s="66" t="s">
        <v>50</v>
      </c>
      <c r="AO3" s="66" t="s">
        <v>230</v>
      </c>
      <c r="AP3" s="66" t="s">
        <v>49</v>
      </c>
      <c r="AQ3" s="66" t="s">
        <v>108</v>
      </c>
      <c r="AR3" s="66" t="s">
        <v>50</v>
      </c>
      <c r="AS3" s="66" t="s">
        <v>230</v>
      </c>
      <c r="AT3" s="66" t="s">
        <v>49</v>
      </c>
      <c r="AU3" s="111" t="s">
        <v>111</v>
      </c>
      <c r="AV3" s="111" t="s">
        <v>110</v>
      </c>
      <c r="AW3" s="111" t="s">
        <v>110</v>
      </c>
    </row>
    <row r="4" spans="1:49" ht="67.2" customHeight="1" x14ac:dyDescent="0.3">
      <c r="A4" s="112">
        <v>1</v>
      </c>
      <c r="B4" s="297" t="s">
        <v>28</v>
      </c>
      <c r="C4" s="297" t="s">
        <v>102</v>
      </c>
      <c r="D4" s="299" t="s">
        <v>263</v>
      </c>
      <c r="E4" s="301" t="s">
        <v>189</v>
      </c>
      <c r="F4" s="94" t="s">
        <v>47</v>
      </c>
      <c r="G4" s="89" t="s">
        <v>187</v>
      </c>
      <c r="H4" s="113" t="s">
        <v>32</v>
      </c>
      <c r="I4" s="114" t="s">
        <v>39</v>
      </c>
      <c r="J4" s="114" t="str">
        <f t="shared" ref="J4:J11" si="0">IF(B4="Švietimas","Pasirinkite reikšmę","N/A")</f>
        <v>N/A</v>
      </c>
      <c r="K4" s="115" t="str">
        <f t="shared" ref="K4:K67" si="1">IF(H4="Pagrindinis","N/A","Aprašykite rodiklį")</f>
        <v>N/A</v>
      </c>
      <c r="L4" s="116" t="s">
        <v>327</v>
      </c>
      <c r="M4" s="117" t="s">
        <v>0</v>
      </c>
      <c r="N4" s="118"/>
      <c r="O4" s="119"/>
      <c r="P4" s="119"/>
      <c r="Q4" s="119"/>
      <c r="R4" s="120" t="e">
        <f>O4/P4*100</f>
        <v>#DIV/0!</v>
      </c>
      <c r="S4" s="119"/>
      <c r="T4" s="119"/>
      <c r="U4" s="119"/>
      <c r="V4" s="121" t="e">
        <f>S4/T4*100</f>
        <v>#DIV/0!</v>
      </c>
      <c r="W4" s="119"/>
      <c r="X4" s="119"/>
      <c r="Y4" s="119"/>
      <c r="Z4" s="121" t="e">
        <f>W4/X4*100</f>
        <v>#DIV/0!</v>
      </c>
      <c r="AA4" s="119"/>
      <c r="AB4" s="119"/>
      <c r="AC4" s="119"/>
      <c r="AD4" s="121" t="e">
        <f>AA4/AB4*100</f>
        <v>#DIV/0!</v>
      </c>
      <c r="AE4" s="119"/>
      <c r="AF4" s="119"/>
      <c r="AG4" s="119"/>
      <c r="AH4" s="121" t="e">
        <f>AE4/AF4*100</f>
        <v>#DIV/0!</v>
      </c>
      <c r="AI4" s="121"/>
      <c r="AJ4" s="121"/>
      <c r="AK4" s="121"/>
      <c r="AL4" s="121" t="e">
        <f>AI4/AJ4*100</f>
        <v>#DIV/0!</v>
      </c>
      <c r="AM4" s="121"/>
      <c r="AN4" s="121"/>
      <c r="AO4" s="121"/>
      <c r="AP4" s="121" t="e">
        <f>AM4/AN4*100</f>
        <v>#DIV/0!</v>
      </c>
      <c r="AQ4" s="121"/>
      <c r="AR4" s="121"/>
      <c r="AS4" s="121"/>
      <c r="AT4" s="121" t="e">
        <f>AQ4/AR4*100</f>
        <v>#DIV/0!</v>
      </c>
      <c r="AU4" s="122" t="e">
        <f>SUM(R4+V4+Z4+AD4+AH4+AL4+AP4+AT4)/7</f>
        <v>#DIV/0!</v>
      </c>
      <c r="AV4" s="118"/>
      <c r="AW4" s="93"/>
    </row>
    <row r="5" spans="1:49" ht="60.6" customHeight="1" x14ac:dyDescent="0.3">
      <c r="A5" s="112">
        <v>2</v>
      </c>
      <c r="B5" s="297"/>
      <c r="C5" s="297"/>
      <c r="D5" s="300"/>
      <c r="E5" s="302"/>
      <c r="F5" s="94" t="s">
        <v>47</v>
      </c>
      <c r="G5" s="89" t="s">
        <v>394</v>
      </c>
      <c r="H5" s="113" t="s">
        <v>32</v>
      </c>
      <c r="I5" s="114" t="s">
        <v>39</v>
      </c>
      <c r="J5" s="114" t="str">
        <f t="shared" si="0"/>
        <v>N/A</v>
      </c>
      <c r="K5" s="115" t="str">
        <f t="shared" si="1"/>
        <v>N/A</v>
      </c>
      <c r="L5" s="116" t="s">
        <v>328</v>
      </c>
      <c r="M5" s="117" t="s">
        <v>0</v>
      </c>
      <c r="N5" s="118"/>
      <c r="O5" s="119"/>
      <c r="P5" s="119"/>
      <c r="Q5" s="119"/>
      <c r="R5" s="120" t="e">
        <f t="shared" ref="R5:R21" si="2">O5/P5*100</f>
        <v>#DIV/0!</v>
      </c>
      <c r="S5" s="119"/>
      <c r="T5" s="119"/>
      <c r="U5" s="119"/>
      <c r="V5" s="121" t="e">
        <f t="shared" ref="V5:V21" si="3">S5/T5*100</f>
        <v>#DIV/0!</v>
      </c>
      <c r="W5" s="119"/>
      <c r="X5" s="119"/>
      <c r="Y5" s="119"/>
      <c r="Z5" s="121" t="e">
        <f t="shared" ref="Z5:Z21" si="4">W5/X5*100</f>
        <v>#DIV/0!</v>
      </c>
      <c r="AA5" s="119"/>
      <c r="AB5" s="119"/>
      <c r="AC5" s="119"/>
      <c r="AD5" s="121" t="e">
        <f t="shared" ref="AD5:AD21" si="5">AA5/AB5*100</f>
        <v>#DIV/0!</v>
      </c>
      <c r="AE5" s="119"/>
      <c r="AF5" s="119"/>
      <c r="AG5" s="119"/>
      <c r="AH5" s="121" t="e">
        <f t="shared" ref="AH5:AH21" si="6">AE5/AF5*100</f>
        <v>#DIV/0!</v>
      </c>
      <c r="AI5" s="121"/>
      <c r="AJ5" s="121"/>
      <c r="AK5" s="121"/>
      <c r="AL5" s="121" t="e">
        <f t="shared" ref="AL5:AL7" si="7">AI5/AJ5*100</f>
        <v>#DIV/0!</v>
      </c>
      <c r="AM5" s="121"/>
      <c r="AN5" s="121"/>
      <c r="AO5" s="121"/>
      <c r="AP5" s="121" t="e">
        <f t="shared" ref="AP5:AP21" si="8">AM5/AN5*100</f>
        <v>#DIV/0!</v>
      </c>
      <c r="AQ5" s="121"/>
      <c r="AR5" s="121"/>
      <c r="AS5" s="121"/>
      <c r="AT5" s="121" t="e">
        <f t="shared" ref="AT5:AT21" si="9">AQ5/AR5*100</f>
        <v>#DIV/0!</v>
      </c>
      <c r="AU5" s="122" t="e">
        <f t="shared" ref="AU5:AU21" si="10">SUM(R5+V5+Z5+AD5+AH5+AL5+AP5+AT5)/7</f>
        <v>#DIV/0!</v>
      </c>
      <c r="AV5" s="118"/>
      <c r="AW5" s="93"/>
    </row>
    <row r="6" spans="1:49" ht="82.95" customHeight="1" x14ac:dyDescent="0.3">
      <c r="A6" s="112">
        <v>3</v>
      </c>
      <c r="B6" s="297"/>
      <c r="C6" s="297"/>
      <c r="D6" s="300"/>
      <c r="E6" s="302"/>
      <c r="F6" s="94" t="s">
        <v>47</v>
      </c>
      <c r="G6" s="89" t="s">
        <v>380</v>
      </c>
      <c r="H6" s="113" t="s">
        <v>33</v>
      </c>
      <c r="I6" s="114" t="s">
        <v>39</v>
      </c>
      <c r="J6" s="114" t="str">
        <f t="shared" si="0"/>
        <v>N/A</v>
      </c>
      <c r="K6" s="115" t="str">
        <f t="shared" si="1"/>
        <v>Aprašykite rodiklį</v>
      </c>
      <c r="L6" s="123" t="s">
        <v>329</v>
      </c>
      <c r="M6" s="117" t="s">
        <v>25</v>
      </c>
      <c r="N6" s="118"/>
      <c r="O6" s="119"/>
      <c r="P6" s="119"/>
      <c r="Q6" s="119"/>
      <c r="R6" s="120" t="e">
        <f t="shared" si="2"/>
        <v>#DIV/0!</v>
      </c>
      <c r="S6" s="119"/>
      <c r="T6" s="119"/>
      <c r="U6" s="119"/>
      <c r="V6" s="121" t="e">
        <f t="shared" si="3"/>
        <v>#DIV/0!</v>
      </c>
      <c r="W6" s="119"/>
      <c r="X6" s="119"/>
      <c r="Y6" s="119"/>
      <c r="Z6" s="121" t="e">
        <f t="shared" si="4"/>
        <v>#DIV/0!</v>
      </c>
      <c r="AA6" s="119"/>
      <c r="AB6" s="119"/>
      <c r="AC6" s="119"/>
      <c r="AD6" s="121" t="e">
        <f t="shared" si="5"/>
        <v>#DIV/0!</v>
      </c>
      <c r="AE6" s="119"/>
      <c r="AF6" s="119"/>
      <c r="AG6" s="119"/>
      <c r="AH6" s="121" t="e">
        <f t="shared" si="6"/>
        <v>#DIV/0!</v>
      </c>
      <c r="AI6" s="121"/>
      <c r="AJ6" s="121"/>
      <c r="AK6" s="121"/>
      <c r="AL6" s="121" t="e">
        <f t="shared" si="7"/>
        <v>#DIV/0!</v>
      </c>
      <c r="AM6" s="121"/>
      <c r="AN6" s="121"/>
      <c r="AO6" s="121"/>
      <c r="AP6" s="121" t="e">
        <f t="shared" si="8"/>
        <v>#DIV/0!</v>
      </c>
      <c r="AQ6" s="121"/>
      <c r="AR6" s="121"/>
      <c r="AS6" s="121"/>
      <c r="AT6" s="121" t="e">
        <f t="shared" si="9"/>
        <v>#DIV/0!</v>
      </c>
      <c r="AU6" s="122" t="e">
        <f t="shared" si="10"/>
        <v>#DIV/0!</v>
      </c>
      <c r="AV6" s="118"/>
      <c r="AW6" s="93"/>
    </row>
    <row r="7" spans="1:49" ht="79.2" x14ac:dyDescent="0.3">
      <c r="A7" s="112">
        <v>4</v>
      </c>
      <c r="B7" s="297"/>
      <c r="C7" s="297"/>
      <c r="D7" s="300"/>
      <c r="E7" s="302"/>
      <c r="F7" s="94" t="s">
        <v>47</v>
      </c>
      <c r="G7" s="201" t="s">
        <v>391</v>
      </c>
      <c r="H7" s="113" t="s">
        <v>33</v>
      </c>
      <c r="I7" s="114" t="s">
        <v>39</v>
      </c>
      <c r="J7" s="114" t="str">
        <f t="shared" si="0"/>
        <v>N/A</v>
      </c>
      <c r="K7" s="115" t="str">
        <f t="shared" si="1"/>
        <v>Aprašykite rodiklį</v>
      </c>
      <c r="L7" s="123" t="s">
        <v>378</v>
      </c>
      <c r="M7" s="117" t="s">
        <v>25</v>
      </c>
      <c r="N7" s="118"/>
      <c r="O7" s="119"/>
      <c r="P7" s="119"/>
      <c r="Q7" s="119"/>
      <c r="R7" s="120" t="e">
        <f t="shared" si="2"/>
        <v>#DIV/0!</v>
      </c>
      <c r="S7" s="119"/>
      <c r="T7" s="119"/>
      <c r="U7" s="119"/>
      <c r="V7" s="121" t="e">
        <f t="shared" si="3"/>
        <v>#DIV/0!</v>
      </c>
      <c r="W7" s="119"/>
      <c r="X7" s="119"/>
      <c r="Y7" s="119"/>
      <c r="Z7" s="121" t="e">
        <f t="shared" si="4"/>
        <v>#DIV/0!</v>
      </c>
      <c r="AA7" s="119"/>
      <c r="AB7" s="119"/>
      <c r="AC7" s="119"/>
      <c r="AD7" s="121" t="e">
        <f t="shared" si="5"/>
        <v>#DIV/0!</v>
      </c>
      <c r="AE7" s="119"/>
      <c r="AF7" s="119"/>
      <c r="AG7" s="119"/>
      <c r="AH7" s="121" t="e">
        <f t="shared" si="6"/>
        <v>#DIV/0!</v>
      </c>
      <c r="AI7" s="121"/>
      <c r="AJ7" s="121"/>
      <c r="AK7" s="121"/>
      <c r="AL7" s="121" t="e">
        <f t="shared" si="7"/>
        <v>#DIV/0!</v>
      </c>
      <c r="AM7" s="121"/>
      <c r="AN7" s="121"/>
      <c r="AO7" s="124"/>
      <c r="AP7" s="121" t="e">
        <f t="shared" si="8"/>
        <v>#DIV/0!</v>
      </c>
      <c r="AQ7" s="121"/>
      <c r="AR7" s="121"/>
      <c r="AS7" s="121"/>
      <c r="AT7" s="121" t="e">
        <f t="shared" si="9"/>
        <v>#DIV/0!</v>
      </c>
      <c r="AU7" s="122" t="e">
        <f t="shared" si="10"/>
        <v>#DIV/0!</v>
      </c>
      <c r="AV7" s="118"/>
      <c r="AW7" s="93"/>
    </row>
    <row r="8" spans="1:49" ht="39.6" x14ac:dyDescent="0.3">
      <c r="A8" s="112">
        <v>5</v>
      </c>
      <c r="B8" s="297"/>
      <c r="C8" s="297"/>
      <c r="D8" s="300"/>
      <c r="E8" s="299" t="s">
        <v>264</v>
      </c>
      <c r="F8" s="94" t="s">
        <v>47</v>
      </c>
      <c r="G8" s="94" t="s">
        <v>107</v>
      </c>
      <c r="H8" s="114" t="s">
        <v>32</v>
      </c>
      <c r="I8" s="114" t="s">
        <v>39</v>
      </c>
      <c r="J8" s="114" t="str">
        <f t="shared" si="0"/>
        <v>N/A</v>
      </c>
      <c r="K8" s="115" t="str">
        <f t="shared" si="1"/>
        <v>N/A</v>
      </c>
      <c r="L8" s="116" t="s">
        <v>330</v>
      </c>
      <c r="M8" s="115" t="s">
        <v>0</v>
      </c>
      <c r="N8" s="118"/>
      <c r="O8" s="125"/>
      <c r="P8" s="125"/>
      <c r="Q8" s="125"/>
      <c r="R8" s="120" t="e">
        <f t="shared" si="2"/>
        <v>#DIV/0!</v>
      </c>
      <c r="S8" s="125"/>
      <c r="T8" s="125"/>
      <c r="U8" s="125"/>
      <c r="V8" s="121" t="e">
        <f t="shared" si="3"/>
        <v>#DIV/0!</v>
      </c>
      <c r="W8" s="125"/>
      <c r="X8" s="125"/>
      <c r="Y8" s="125"/>
      <c r="Z8" s="121" t="e">
        <f t="shared" si="4"/>
        <v>#DIV/0!</v>
      </c>
      <c r="AA8" s="125"/>
      <c r="AB8" s="125"/>
      <c r="AC8" s="125"/>
      <c r="AD8" s="121" t="e">
        <f t="shared" si="5"/>
        <v>#DIV/0!</v>
      </c>
      <c r="AE8" s="125"/>
      <c r="AF8" s="125"/>
      <c r="AG8" s="125"/>
      <c r="AH8" s="121" t="e">
        <f t="shared" si="6"/>
        <v>#DIV/0!</v>
      </c>
      <c r="AI8" s="121"/>
      <c r="AJ8" s="121"/>
      <c r="AK8" s="121"/>
      <c r="AL8" s="121" t="e">
        <f>AI8/AJ8*100</f>
        <v>#DIV/0!</v>
      </c>
      <c r="AM8" s="121"/>
      <c r="AN8" s="121"/>
      <c r="AO8" s="124"/>
      <c r="AP8" s="121" t="e">
        <f t="shared" si="8"/>
        <v>#DIV/0!</v>
      </c>
      <c r="AQ8" s="121"/>
      <c r="AR8" s="121"/>
      <c r="AS8" s="121"/>
      <c r="AT8" s="121" t="e">
        <f t="shared" si="9"/>
        <v>#DIV/0!</v>
      </c>
      <c r="AU8" s="122" t="e">
        <f t="shared" si="10"/>
        <v>#DIV/0!</v>
      </c>
      <c r="AV8" s="118"/>
      <c r="AW8" s="93"/>
    </row>
    <row r="9" spans="1:49" ht="61.95" customHeight="1" x14ac:dyDescent="0.3">
      <c r="A9" s="112">
        <v>6</v>
      </c>
      <c r="B9" s="297"/>
      <c r="C9" s="297"/>
      <c r="D9" s="300"/>
      <c r="E9" s="300"/>
      <c r="F9" s="94" t="s">
        <v>47</v>
      </c>
      <c r="G9" s="94" t="s">
        <v>395</v>
      </c>
      <c r="H9" s="113" t="s">
        <v>33</v>
      </c>
      <c r="I9" s="114" t="s">
        <v>39</v>
      </c>
      <c r="J9" s="114" t="str">
        <f t="shared" si="0"/>
        <v>N/A</v>
      </c>
      <c r="K9" s="115" t="str">
        <f t="shared" si="1"/>
        <v>Aprašykite rodiklį</v>
      </c>
      <c r="L9" s="116" t="s">
        <v>439</v>
      </c>
      <c r="M9" s="115" t="s">
        <v>0</v>
      </c>
      <c r="N9" s="118"/>
      <c r="O9" s="125"/>
      <c r="P9" s="125"/>
      <c r="Q9" s="125"/>
      <c r="R9" s="120" t="e">
        <f t="shared" si="2"/>
        <v>#DIV/0!</v>
      </c>
      <c r="S9" s="125"/>
      <c r="T9" s="125"/>
      <c r="U9" s="125"/>
      <c r="V9" s="121" t="e">
        <f t="shared" si="3"/>
        <v>#DIV/0!</v>
      </c>
      <c r="W9" s="125"/>
      <c r="X9" s="125"/>
      <c r="Y9" s="125"/>
      <c r="Z9" s="121" t="e">
        <f t="shared" si="4"/>
        <v>#DIV/0!</v>
      </c>
      <c r="AA9" s="125"/>
      <c r="AB9" s="125"/>
      <c r="AC9" s="125"/>
      <c r="AD9" s="121" t="e">
        <f t="shared" si="5"/>
        <v>#DIV/0!</v>
      </c>
      <c r="AE9" s="125"/>
      <c r="AF9" s="125"/>
      <c r="AG9" s="125"/>
      <c r="AH9" s="121" t="e">
        <f t="shared" si="6"/>
        <v>#DIV/0!</v>
      </c>
      <c r="AI9" s="121"/>
      <c r="AJ9" s="121"/>
      <c r="AK9" s="121"/>
      <c r="AL9" s="121" t="e">
        <f t="shared" ref="AL9:AL21" si="11">AI9/AJ9*100</f>
        <v>#DIV/0!</v>
      </c>
      <c r="AM9" s="121"/>
      <c r="AN9" s="121"/>
      <c r="AO9" s="121"/>
      <c r="AP9" s="121" t="e">
        <f t="shared" si="8"/>
        <v>#DIV/0!</v>
      </c>
      <c r="AQ9" s="121"/>
      <c r="AR9" s="121"/>
      <c r="AS9" s="121"/>
      <c r="AT9" s="121" t="e">
        <f t="shared" si="9"/>
        <v>#DIV/0!</v>
      </c>
      <c r="AU9" s="122" t="e">
        <f t="shared" si="10"/>
        <v>#DIV/0!</v>
      </c>
      <c r="AV9" s="118"/>
      <c r="AW9" s="93"/>
    </row>
    <row r="10" spans="1:49" ht="79.2" x14ac:dyDescent="0.3">
      <c r="A10" s="112">
        <v>7</v>
      </c>
      <c r="B10" s="297"/>
      <c r="C10" s="297"/>
      <c r="D10" s="300"/>
      <c r="E10" s="300"/>
      <c r="F10" s="94" t="s">
        <v>47</v>
      </c>
      <c r="G10" s="94" t="s">
        <v>445</v>
      </c>
      <c r="H10" s="113" t="s">
        <v>33</v>
      </c>
      <c r="I10" s="114" t="s">
        <v>39</v>
      </c>
      <c r="J10" s="114" t="str">
        <f t="shared" si="0"/>
        <v>N/A</v>
      </c>
      <c r="K10" s="115" t="str">
        <f t="shared" si="1"/>
        <v>Aprašykite rodiklį</v>
      </c>
      <c r="L10" s="123" t="s">
        <v>331</v>
      </c>
      <c r="M10" s="117" t="s">
        <v>25</v>
      </c>
      <c r="N10" s="118"/>
      <c r="O10" s="119"/>
      <c r="P10" s="119"/>
      <c r="Q10" s="119"/>
      <c r="R10" s="120" t="e">
        <f t="shared" si="2"/>
        <v>#DIV/0!</v>
      </c>
      <c r="S10" s="119"/>
      <c r="T10" s="119"/>
      <c r="U10" s="119"/>
      <c r="V10" s="121" t="e">
        <f t="shared" si="3"/>
        <v>#DIV/0!</v>
      </c>
      <c r="W10" s="119"/>
      <c r="X10" s="119"/>
      <c r="Y10" s="119"/>
      <c r="Z10" s="121" t="e">
        <f t="shared" si="4"/>
        <v>#DIV/0!</v>
      </c>
      <c r="AA10" s="119"/>
      <c r="AB10" s="119"/>
      <c r="AC10" s="119"/>
      <c r="AD10" s="121" t="e">
        <f t="shared" si="5"/>
        <v>#DIV/0!</v>
      </c>
      <c r="AE10" s="119"/>
      <c r="AF10" s="119"/>
      <c r="AG10" s="119"/>
      <c r="AH10" s="121" t="e">
        <f t="shared" si="6"/>
        <v>#DIV/0!</v>
      </c>
      <c r="AI10" s="121"/>
      <c r="AJ10" s="121"/>
      <c r="AK10" s="121"/>
      <c r="AL10" s="121" t="e">
        <f t="shared" si="11"/>
        <v>#DIV/0!</v>
      </c>
      <c r="AM10" s="121"/>
      <c r="AN10" s="121"/>
      <c r="AO10" s="121"/>
      <c r="AP10" s="121" t="e">
        <f t="shared" si="8"/>
        <v>#DIV/0!</v>
      </c>
      <c r="AQ10" s="121"/>
      <c r="AR10" s="121"/>
      <c r="AS10" s="121"/>
      <c r="AT10" s="121" t="e">
        <f t="shared" si="9"/>
        <v>#DIV/0!</v>
      </c>
      <c r="AU10" s="122" t="e">
        <f t="shared" si="10"/>
        <v>#DIV/0!</v>
      </c>
      <c r="AV10" s="118"/>
      <c r="AW10" s="93"/>
    </row>
    <row r="11" spans="1:49" ht="62.4" customHeight="1" x14ac:dyDescent="0.3">
      <c r="A11" s="112">
        <v>8</v>
      </c>
      <c r="B11" s="297"/>
      <c r="C11" s="297"/>
      <c r="D11" s="297" t="s">
        <v>82</v>
      </c>
      <c r="E11" s="299" t="s">
        <v>265</v>
      </c>
      <c r="F11" s="94" t="s">
        <v>47</v>
      </c>
      <c r="G11" s="94" t="s">
        <v>162</v>
      </c>
      <c r="H11" s="113" t="s">
        <v>32</v>
      </c>
      <c r="I11" s="114" t="s">
        <v>39</v>
      </c>
      <c r="J11" s="114" t="str">
        <f t="shared" si="0"/>
        <v>N/A</v>
      </c>
      <c r="K11" s="115" t="str">
        <f t="shared" si="1"/>
        <v>N/A</v>
      </c>
      <c r="L11" s="123" t="s">
        <v>332</v>
      </c>
      <c r="M11" s="127" t="s">
        <v>0</v>
      </c>
      <c r="N11" s="118"/>
      <c r="O11" s="119"/>
      <c r="P11" s="119"/>
      <c r="Q11" s="119"/>
      <c r="R11" s="120" t="e">
        <f t="shared" si="2"/>
        <v>#DIV/0!</v>
      </c>
      <c r="S11" s="119"/>
      <c r="T11" s="119"/>
      <c r="U11" s="119"/>
      <c r="V11" s="121" t="e">
        <f t="shared" si="3"/>
        <v>#DIV/0!</v>
      </c>
      <c r="W11" s="119"/>
      <c r="X11" s="119"/>
      <c r="Y11" s="119"/>
      <c r="Z11" s="121" t="e">
        <f t="shared" si="4"/>
        <v>#DIV/0!</v>
      </c>
      <c r="AA11" s="119"/>
      <c r="AB11" s="119"/>
      <c r="AC11" s="119"/>
      <c r="AD11" s="121" t="e">
        <f t="shared" si="5"/>
        <v>#DIV/0!</v>
      </c>
      <c r="AE11" s="119"/>
      <c r="AF11" s="119"/>
      <c r="AG11" s="119"/>
      <c r="AH11" s="121" t="e">
        <f t="shared" si="6"/>
        <v>#DIV/0!</v>
      </c>
      <c r="AI11" s="121"/>
      <c r="AJ11" s="121"/>
      <c r="AK11" s="121"/>
      <c r="AL11" s="121" t="e">
        <f t="shared" si="11"/>
        <v>#DIV/0!</v>
      </c>
      <c r="AM11" s="121"/>
      <c r="AN11" s="121"/>
      <c r="AO11" s="121"/>
      <c r="AP11" s="121" t="e">
        <f t="shared" si="8"/>
        <v>#DIV/0!</v>
      </c>
      <c r="AQ11" s="121"/>
      <c r="AR11" s="121"/>
      <c r="AS11" s="121"/>
      <c r="AT11" s="121" t="e">
        <f t="shared" si="9"/>
        <v>#DIV/0!</v>
      </c>
      <c r="AU11" s="122" t="e">
        <f t="shared" si="10"/>
        <v>#DIV/0!</v>
      </c>
      <c r="AV11" s="118"/>
      <c r="AW11" s="93"/>
    </row>
    <row r="12" spans="1:49" ht="66" x14ac:dyDescent="0.3">
      <c r="A12" s="112">
        <v>9</v>
      </c>
      <c r="B12" s="297"/>
      <c r="C12" s="297"/>
      <c r="D12" s="297"/>
      <c r="E12" s="300"/>
      <c r="F12" s="94" t="s">
        <v>47</v>
      </c>
      <c r="G12" s="94" t="s">
        <v>188</v>
      </c>
      <c r="H12" s="113" t="s">
        <v>32</v>
      </c>
      <c r="I12" s="114" t="s">
        <v>39</v>
      </c>
      <c r="J12" s="114" t="str">
        <f>IF(B14="Švietimas","Pasirinkite reikšmę","N/A")</f>
        <v>N/A</v>
      </c>
      <c r="K12" s="115" t="str">
        <f t="shared" si="1"/>
        <v>N/A</v>
      </c>
      <c r="L12" s="123" t="s">
        <v>333</v>
      </c>
      <c r="M12" s="115" t="s">
        <v>25</v>
      </c>
      <c r="N12" s="118"/>
      <c r="O12" s="128"/>
      <c r="P12" s="128"/>
      <c r="Q12" s="128"/>
      <c r="R12" s="120" t="e">
        <f t="shared" si="2"/>
        <v>#DIV/0!</v>
      </c>
      <c r="S12" s="128"/>
      <c r="T12" s="128"/>
      <c r="U12" s="128"/>
      <c r="V12" s="121" t="e">
        <f t="shared" si="3"/>
        <v>#DIV/0!</v>
      </c>
      <c r="W12" s="128"/>
      <c r="X12" s="128"/>
      <c r="Y12" s="128"/>
      <c r="Z12" s="121" t="e">
        <f t="shared" si="4"/>
        <v>#DIV/0!</v>
      </c>
      <c r="AA12" s="128"/>
      <c r="AB12" s="128"/>
      <c r="AC12" s="128"/>
      <c r="AD12" s="121" t="e">
        <f t="shared" si="5"/>
        <v>#DIV/0!</v>
      </c>
      <c r="AE12" s="128"/>
      <c r="AF12" s="128"/>
      <c r="AG12" s="128"/>
      <c r="AH12" s="121" t="e">
        <f t="shared" si="6"/>
        <v>#DIV/0!</v>
      </c>
      <c r="AI12" s="121"/>
      <c r="AJ12" s="121"/>
      <c r="AK12" s="121"/>
      <c r="AL12" s="121" t="e">
        <f t="shared" si="11"/>
        <v>#DIV/0!</v>
      </c>
      <c r="AM12" s="121"/>
      <c r="AN12" s="121"/>
      <c r="AO12" s="121"/>
      <c r="AP12" s="121" t="e">
        <f t="shared" si="8"/>
        <v>#DIV/0!</v>
      </c>
      <c r="AQ12" s="121"/>
      <c r="AR12" s="121"/>
      <c r="AS12" s="121"/>
      <c r="AT12" s="121" t="e">
        <f t="shared" si="9"/>
        <v>#DIV/0!</v>
      </c>
      <c r="AU12" s="122" t="e">
        <f t="shared" si="10"/>
        <v>#DIV/0!</v>
      </c>
      <c r="AV12" s="118"/>
      <c r="AW12" s="93"/>
    </row>
    <row r="13" spans="1:49" ht="79.2" x14ac:dyDescent="0.3">
      <c r="A13" s="112">
        <v>10</v>
      </c>
      <c r="B13" s="297"/>
      <c r="C13" s="297"/>
      <c r="D13" s="297"/>
      <c r="E13" s="300"/>
      <c r="F13" s="94" t="s">
        <v>47</v>
      </c>
      <c r="G13" s="94" t="s">
        <v>446</v>
      </c>
      <c r="H13" s="113" t="s">
        <v>33</v>
      </c>
      <c r="I13" s="114" t="s">
        <v>39</v>
      </c>
      <c r="J13" s="114" t="str">
        <f t="shared" ref="J13:J47" si="12">IF(B13="Švietimas","Pasirinkite reikšmę","N/A")</f>
        <v>N/A</v>
      </c>
      <c r="K13" s="115" t="str">
        <f t="shared" si="1"/>
        <v>Aprašykite rodiklį</v>
      </c>
      <c r="L13" s="123" t="s">
        <v>334</v>
      </c>
      <c r="M13" s="117" t="s">
        <v>25</v>
      </c>
      <c r="N13" s="118"/>
      <c r="O13" s="119"/>
      <c r="P13" s="119"/>
      <c r="Q13" s="119"/>
      <c r="R13" s="120" t="e">
        <f t="shared" si="2"/>
        <v>#DIV/0!</v>
      </c>
      <c r="S13" s="119"/>
      <c r="T13" s="119"/>
      <c r="U13" s="119"/>
      <c r="V13" s="121" t="e">
        <f t="shared" si="3"/>
        <v>#DIV/0!</v>
      </c>
      <c r="W13" s="119"/>
      <c r="X13" s="119"/>
      <c r="Y13" s="119"/>
      <c r="Z13" s="121" t="e">
        <f t="shared" si="4"/>
        <v>#DIV/0!</v>
      </c>
      <c r="AA13" s="119"/>
      <c r="AB13" s="119"/>
      <c r="AC13" s="119"/>
      <c r="AD13" s="121" t="e">
        <f t="shared" si="5"/>
        <v>#DIV/0!</v>
      </c>
      <c r="AE13" s="119"/>
      <c r="AF13" s="119"/>
      <c r="AG13" s="119"/>
      <c r="AH13" s="121" t="e">
        <f t="shared" si="6"/>
        <v>#DIV/0!</v>
      </c>
      <c r="AI13" s="121"/>
      <c r="AJ13" s="121"/>
      <c r="AK13" s="121"/>
      <c r="AL13" s="121" t="e">
        <f t="shared" si="11"/>
        <v>#DIV/0!</v>
      </c>
      <c r="AM13" s="121"/>
      <c r="AN13" s="121"/>
      <c r="AO13" s="121"/>
      <c r="AP13" s="121" t="e">
        <f t="shared" si="8"/>
        <v>#DIV/0!</v>
      </c>
      <c r="AQ13" s="121"/>
      <c r="AR13" s="121"/>
      <c r="AS13" s="121"/>
      <c r="AT13" s="121" t="e">
        <f t="shared" si="9"/>
        <v>#DIV/0!</v>
      </c>
      <c r="AU13" s="122" t="e">
        <f t="shared" si="10"/>
        <v>#DIV/0!</v>
      </c>
      <c r="AV13" s="118"/>
      <c r="AW13" s="93"/>
    </row>
    <row r="14" spans="1:49" ht="52.8" x14ac:dyDescent="0.3">
      <c r="A14" s="112">
        <v>11</v>
      </c>
      <c r="B14" s="297"/>
      <c r="C14" s="297"/>
      <c r="D14" s="297"/>
      <c r="E14" s="297" t="s">
        <v>95</v>
      </c>
      <c r="F14" s="94" t="s">
        <v>47</v>
      </c>
      <c r="G14" s="94" t="s">
        <v>398</v>
      </c>
      <c r="H14" s="113" t="s">
        <v>32</v>
      </c>
      <c r="I14" s="114" t="s">
        <v>39</v>
      </c>
      <c r="J14" s="114" t="str">
        <f t="shared" si="12"/>
        <v>N/A</v>
      </c>
      <c r="K14" s="115" t="str">
        <f t="shared" si="1"/>
        <v>N/A</v>
      </c>
      <c r="L14" s="123" t="s">
        <v>335</v>
      </c>
      <c r="M14" s="117" t="s">
        <v>0</v>
      </c>
      <c r="N14" s="118"/>
      <c r="O14" s="119"/>
      <c r="P14" s="119"/>
      <c r="Q14" s="119"/>
      <c r="R14" s="120" t="e">
        <f t="shared" si="2"/>
        <v>#DIV/0!</v>
      </c>
      <c r="S14" s="119"/>
      <c r="T14" s="119"/>
      <c r="U14" s="119"/>
      <c r="V14" s="121" t="e">
        <f t="shared" si="3"/>
        <v>#DIV/0!</v>
      </c>
      <c r="W14" s="119"/>
      <c r="X14" s="119"/>
      <c r="Y14" s="119"/>
      <c r="Z14" s="121" t="e">
        <f t="shared" si="4"/>
        <v>#DIV/0!</v>
      </c>
      <c r="AA14" s="119"/>
      <c r="AB14" s="119"/>
      <c r="AC14" s="119"/>
      <c r="AD14" s="121" t="e">
        <f t="shared" si="5"/>
        <v>#DIV/0!</v>
      </c>
      <c r="AE14" s="119"/>
      <c r="AF14" s="119"/>
      <c r="AG14" s="119"/>
      <c r="AH14" s="121" t="e">
        <f t="shared" si="6"/>
        <v>#DIV/0!</v>
      </c>
      <c r="AI14" s="121"/>
      <c r="AJ14" s="121"/>
      <c r="AK14" s="121"/>
      <c r="AL14" s="121" t="e">
        <f t="shared" si="11"/>
        <v>#DIV/0!</v>
      </c>
      <c r="AM14" s="121"/>
      <c r="AN14" s="121"/>
      <c r="AO14" s="121"/>
      <c r="AP14" s="121" t="e">
        <f t="shared" si="8"/>
        <v>#DIV/0!</v>
      </c>
      <c r="AQ14" s="121"/>
      <c r="AR14" s="121"/>
      <c r="AS14" s="121"/>
      <c r="AT14" s="121" t="e">
        <f t="shared" si="9"/>
        <v>#DIV/0!</v>
      </c>
      <c r="AU14" s="122" t="e">
        <f t="shared" si="10"/>
        <v>#DIV/0!</v>
      </c>
      <c r="AV14" s="118"/>
      <c r="AW14" s="93"/>
    </row>
    <row r="15" spans="1:49" ht="75" customHeight="1" x14ac:dyDescent="0.3">
      <c r="A15" s="112">
        <v>12</v>
      </c>
      <c r="B15" s="297"/>
      <c r="C15" s="297"/>
      <c r="D15" s="297"/>
      <c r="E15" s="297"/>
      <c r="F15" s="94" t="s">
        <v>47</v>
      </c>
      <c r="G15" s="94" t="s">
        <v>399</v>
      </c>
      <c r="H15" s="113" t="s">
        <v>33</v>
      </c>
      <c r="I15" s="114" t="s">
        <v>39</v>
      </c>
      <c r="J15" s="114" t="str">
        <f t="shared" si="12"/>
        <v>N/A</v>
      </c>
      <c r="K15" s="115" t="str">
        <f t="shared" si="1"/>
        <v>Aprašykite rodiklį</v>
      </c>
      <c r="L15" s="123" t="s">
        <v>336</v>
      </c>
      <c r="M15" s="117" t="s">
        <v>0</v>
      </c>
      <c r="N15" s="118"/>
      <c r="O15" s="119"/>
      <c r="P15" s="119"/>
      <c r="Q15" s="119"/>
      <c r="R15" s="120" t="e">
        <f t="shared" si="2"/>
        <v>#DIV/0!</v>
      </c>
      <c r="S15" s="119"/>
      <c r="T15" s="119"/>
      <c r="U15" s="119"/>
      <c r="V15" s="121" t="e">
        <f t="shared" si="3"/>
        <v>#DIV/0!</v>
      </c>
      <c r="W15" s="119"/>
      <c r="X15" s="119"/>
      <c r="Y15" s="119"/>
      <c r="Z15" s="121" t="e">
        <f t="shared" si="4"/>
        <v>#DIV/0!</v>
      </c>
      <c r="AA15" s="119"/>
      <c r="AB15" s="119"/>
      <c r="AC15" s="119"/>
      <c r="AD15" s="121" t="e">
        <f t="shared" si="5"/>
        <v>#DIV/0!</v>
      </c>
      <c r="AE15" s="119"/>
      <c r="AF15" s="119"/>
      <c r="AG15" s="119"/>
      <c r="AH15" s="121" t="e">
        <f t="shared" si="6"/>
        <v>#DIV/0!</v>
      </c>
      <c r="AI15" s="121"/>
      <c r="AJ15" s="121"/>
      <c r="AK15" s="121"/>
      <c r="AL15" s="121" t="e">
        <f t="shared" si="11"/>
        <v>#DIV/0!</v>
      </c>
      <c r="AM15" s="121"/>
      <c r="AN15" s="121"/>
      <c r="AO15" s="121"/>
      <c r="AP15" s="121" t="e">
        <f t="shared" si="8"/>
        <v>#DIV/0!</v>
      </c>
      <c r="AQ15" s="121"/>
      <c r="AR15" s="121"/>
      <c r="AS15" s="121"/>
      <c r="AT15" s="121" t="e">
        <f t="shared" si="9"/>
        <v>#DIV/0!</v>
      </c>
      <c r="AU15" s="122" t="e">
        <f t="shared" si="10"/>
        <v>#DIV/0!</v>
      </c>
      <c r="AV15" s="118"/>
      <c r="AW15" s="93"/>
    </row>
    <row r="16" spans="1:49" ht="58.2" customHeight="1" x14ac:dyDescent="0.3">
      <c r="A16" s="112">
        <v>13</v>
      </c>
      <c r="B16" s="297"/>
      <c r="C16" s="297"/>
      <c r="D16" s="297"/>
      <c r="E16" s="299" t="s">
        <v>83</v>
      </c>
      <c r="F16" s="94" t="s">
        <v>47</v>
      </c>
      <c r="G16" s="94" t="s">
        <v>163</v>
      </c>
      <c r="H16" s="113" t="s">
        <v>32</v>
      </c>
      <c r="I16" s="114" t="s">
        <v>39</v>
      </c>
      <c r="J16" s="114" t="str">
        <f t="shared" si="12"/>
        <v>N/A</v>
      </c>
      <c r="K16" s="115" t="str">
        <f t="shared" si="1"/>
        <v>N/A</v>
      </c>
      <c r="L16" s="123" t="s">
        <v>332</v>
      </c>
      <c r="M16" s="117" t="s">
        <v>0</v>
      </c>
      <c r="N16" s="118"/>
      <c r="O16" s="119"/>
      <c r="P16" s="119"/>
      <c r="Q16" s="119"/>
      <c r="R16" s="120" t="e">
        <f t="shared" si="2"/>
        <v>#DIV/0!</v>
      </c>
      <c r="S16" s="119"/>
      <c r="T16" s="119"/>
      <c r="U16" s="119"/>
      <c r="V16" s="121" t="e">
        <f t="shared" si="3"/>
        <v>#DIV/0!</v>
      </c>
      <c r="W16" s="119"/>
      <c r="X16" s="119"/>
      <c r="Y16" s="119"/>
      <c r="Z16" s="121" t="e">
        <f t="shared" si="4"/>
        <v>#DIV/0!</v>
      </c>
      <c r="AA16" s="119"/>
      <c r="AB16" s="119"/>
      <c r="AC16" s="119"/>
      <c r="AD16" s="121" t="e">
        <f t="shared" si="5"/>
        <v>#DIV/0!</v>
      </c>
      <c r="AE16" s="119"/>
      <c r="AF16" s="119"/>
      <c r="AG16" s="119"/>
      <c r="AH16" s="121" t="e">
        <f t="shared" si="6"/>
        <v>#DIV/0!</v>
      </c>
      <c r="AI16" s="121"/>
      <c r="AJ16" s="121"/>
      <c r="AK16" s="121"/>
      <c r="AL16" s="121" t="e">
        <f t="shared" si="11"/>
        <v>#DIV/0!</v>
      </c>
      <c r="AM16" s="121"/>
      <c r="AN16" s="121"/>
      <c r="AO16" s="121"/>
      <c r="AP16" s="121" t="e">
        <f t="shared" si="8"/>
        <v>#DIV/0!</v>
      </c>
      <c r="AQ16" s="121"/>
      <c r="AR16" s="121"/>
      <c r="AS16" s="121"/>
      <c r="AT16" s="121" t="e">
        <f t="shared" si="9"/>
        <v>#DIV/0!</v>
      </c>
      <c r="AU16" s="122" t="e">
        <f t="shared" si="10"/>
        <v>#DIV/0!</v>
      </c>
      <c r="AV16" s="118"/>
      <c r="AW16" s="93"/>
    </row>
    <row r="17" spans="1:49" ht="52.8" x14ac:dyDescent="0.3">
      <c r="A17" s="112">
        <v>14</v>
      </c>
      <c r="B17" s="297"/>
      <c r="C17" s="297"/>
      <c r="D17" s="297"/>
      <c r="E17" s="300"/>
      <c r="F17" s="94" t="s">
        <v>47</v>
      </c>
      <c r="G17" s="94" t="s">
        <v>164</v>
      </c>
      <c r="H17" s="113" t="s">
        <v>32</v>
      </c>
      <c r="I17" s="114" t="s">
        <v>39</v>
      </c>
      <c r="J17" s="114" t="str">
        <f t="shared" si="12"/>
        <v>N/A</v>
      </c>
      <c r="K17" s="115" t="str">
        <f t="shared" si="1"/>
        <v>N/A</v>
      </c>
      <c r="L17" s="123" t="s">
        <v>337</v>
      </c>
      <c r="M17" s="117" t="s">
        <v>0</v>
      </c>
      <c r="N17" s="118"/>
      <c r="O17" s="119"/>
      <c r="P17" s="119"/>
      <c r="Q17" s="119"/>
      <c r="R17" s="120" t="e">
        <f t="shared" si="2"/>
        <v>#DIV/0!</v>
      </c>
      <c r="S17" s="119"/>
      <c r="T17" s="119"/>
      <c r="U17" s="119"/>
      <c r="V17" s="121" t="e">
        <f t="shared" si="3"/>
        <v>#DIV/0!</v>
      </c>
      <c r="W17" s="119"/>
      <c r="X17" s="119"/>
      <c r="Y17" s="119"/>
      <c r="Z17" s="121" t="e">
        <f t="shared" si="4"/>
        <v>#DIV/0!</v>
      </c>
      <c r="AA17" s="119"/>
      <c r="AB17" s="119"/>
      <c r="AC17" s="119"/>
      <c r="AD17" s="121" t="e">
        <f t="shared" si="5"/>
        <v>#DIV/0!</v>
      </c>
      <c r="AE17" s="119"/>
      <c r="AF17" s="119"/>
      <c r="AG17" s="119"/>
      <c r="AH17" s="121" t="e">
        <f t="shared" si="6"/>
        <v>#DIV/0!</v>
      </c>
      <c r="AI17" s="121"/>
      <c r="AJ17" s="121"/>
      <c r="AK17" s="121"/>
      <c r="AL17" s="121" t="e">
        <f t="shared" si="11"/>
        <v>#DIV/0!</v>
      </c>
      <c r="AM17" s="121"/>
      <c r="AN17" s="121"/>
      <c r="AO17" s="121"/>
      <c r="AP17" s="121" t="e">
        <f t="shared" si="8"/>
        <v>#DIV/0!</v>
      </c>
      <c r="AQ17" s="121"/>
      <c r="AR17" s="121"/>
      <c r="AS17" s="121"/>
      <c r="AT17" s="121" t="e">
        <f t="shared" si="9"/>
        <v>#DIV/0!</v>
      </c>
      <c r="AU17" s="122" t="e">
        <f t="shared" si="10"/>
        <v>#DIV/0!</v>
      </c>
      <c r="AV17" s="118"/>
      <c r="AW17" s="93"/>
    </row>
    <row r="18" spans="1:49" ht="79.2" x14ac:dyDescent="0.3">
      <c r="A18" s="112">
        <v>15</v>
      </c>
      <c r="B18" s="297"/>
      <c r="C18" s="297"/>
      <c r="D18" s="297"/>
      <c r="E18" s="300"/>
      <c r="F18" s="94" t="s">
        <v>47</v>
      </c>
      <c r="G18" s="94" t="s">
        <v>447</v>
      </c>
      <c r="H18" s="113" t="s">
        <v>33</v>
      </c>
      <c r="I18" s="114" t="s">
        <v>39</v>
      </c>
      <c r="J18" s="114" t="str">
        <f t="shared" si="12"/>
        <v>N/A</v>
      </c>
      <c r="K18" s="115" t="str">
        <f t="shared" si="1"/>
        <v>Aprašykite rodiklį</v>
      </c>
      <c r="L18" s="123" t="s">
        <v>334</v>
      </c>
      <c r="M18" s="117" t="s">
        <v>25</v>
      </c>
      <c r="N18" s="118"/>
      <c r="O18" s="119"/>
      <c r="P18" s="119"/>
      <c r="Q18" s="119"/>
      <c r="R18" s="120" t="e">
        <f t="shared" si="2"/>
        <v>#DIV/0!</v>
      </c>
      <c r="S18" s="119"/>
      <c r="T18" s="119"/>
      <c r="U18" s="119"/>
      <c r="V18" s="121" t="e">
        <f t="shared" si="3"/>
        <v>#DIV/0!</v>
      </c>
      <c r="W18" s="119"/>
      <c r="X18" s="119"/>
      <c r="Y18" s="119"/>
      <c r="Z18" s="121" t="e">
        <f t="shared" si="4"/>
        <v>#DIV/0!</v>
      </c>
      <c r="AA18" s="119"/>
      <c r="AB18" s="119"/>
      <c r="AC18" s="119"/>
      <c r="AD18" s="121" t="e">
        <f t="shared" si="5"/>
        <v>#DIV/0!</v>
      </c>
      <c r="AE18" s="119"/>
      <c r="AF18" s="119"/>
      <c r="AG18" s="119"/>
      <c r="AH18" s="121" t="e">
        <f t="shared" si="6"/>
        <v>#DIV/0!</v>
      </c>
      <c r="AI18" s="121"/>
      <c r="AJ18" s="121"/>
      <c r="AK18" s="121"/>
      <c r="AL18" s="121" t="e">
        <f t="shared" si="11"/>
        <v>#DIV/0!</v>
      </c>
      <c r="AM18" s="121"/>
      <c r="AN18" s="121"/>
      <c r="AO18" s="121"/>
      <c r="AP18" s="121" t="e">
        <f t="shared" si="8"/>
        <v>#DIV/0!</v>
      </c>
      <c r="AQ18" s="121"/>
      <c r="AR18" s="121"/>
      <c r="AS18" s="121"/>
      <c r="AT18" s="121" t="e">
        <f t="shared" si="9"/>
        <v>#DIV/0!</v>
      </c>
      <c r="AU18" s="122" t="e">
        <f t="shared" si="10"/>
        <v>#DIV/0!</v>
      </c>
      <c r="AV18" s="118"/>
      <c r="AW18" s="93"/>
    </row>
    <row r="19" spans="1:49" ht="118.8" x14ac:dyDescent="0.3">
      <c r="A19" s="112">
        <v>16</v>
      </c>
      <c r="B19" s="298"/>
      <c r="C19" s="297"/>
      <c r="D19" s="297"/>
      <c r="E19" s="297"/>
      <c r="F19" s="94" t="s">
        <v>47</v>
      </c>
      <c r="G19" s="94" t="s">
        <v>442</v>
      </c>
      <c r="H19" s="113" t="s">
        <v>32</v>
      </c>
      <c r="I19" s="114" t="s">
        <v>39</v>
      </c>
      <c r="J19" s="114" t="str">
        <f t="shared" si="12"/>
        <v>N/A</v>
      </c>
      <c r="K19" s="115" t="str">
        <f t="shared" si="1"/>
        <v>N/A</v>
      </c>
      <c r="L19" s="123" t="s">
        <v>338</v>
      </c>
      <c r="M19" s="117" t="s">
        <v>0</v>
      </c>
      <c r="N19" s="118"/>
      <c r="O19" s="119"/>
      <c r="P19" s="119"/>
      <c r="Q19" s="119"/>
      <c r="R19" s="120" t="e">
        <f t="shared" si="2"/>
        <v>#DIV/0!</v>
      </c>
      <c r="S19" s="119"/>
      <c r="T19" s="119"/>
      <c r="U19" s="119"/>
      <c r="V19" s="121" t="e">
        <f t="shared" si="3"/>
        <v>#DIV/0!</v>
      </c>
      <c r="W19" s="119"/>
      <c r="X19" s="119"/>
      <c r="Y19" s="119"/>
      <c r="Z19" s="121" t="e">
        <f t="shared" si="4"/>
        <v>#DIV/0!</v>
      </c>
      <c r="AA19" s="119"/>
      <c r="AB19" s="119"/>
      <c r="AC19" s="119"/>
      <c r="AD19" s="121" t="e">
        <f t="shared" si="5"/>
        <v>#DIV/0!</v>
      </c>
      <c r="AE19" s="119"/>
      <c r="AF19" s="119"/>
      <c r="AG19" s="119"/>
      <c r="AH19" s="121" t="e">
        <f t="shared" si="6"/>
        <v>#DIV/0!</v>
      </c>
      <c r="AI19" s="121"/>
      <c r="AJ19" s="121"/>
      <c r="AK19" s="121"/>
      <c r="AL19" s="121" t="e">
        <f t="shared" si="11"/>
        <v>#DIV/0!</v>
      </c>
      <c r="AM19" s="121"/>
      <c r="AN19" s="121"/>
      <c r="AO19" s="121"/>
      <c r="AP19" s="121" t="e">
        <f t="shared" si="8"/>
        <v>#DIV/0!</v>
      </c>
      <c r="AQ19" s="121"/>
      <c r="AR19" s="121"/>
      <c r="AS19" s="121"/>
      <c r="AT19" s="121" t="e">
        <f t="shared" si="9"/>
        <v>#DIV/0!</v>
      </c>
      <c r="AU19" s="122" t="e">
        <f t="shared" si="10"/>
        <v>#DIV/0!</v>
      </c>
      <c r="AV19" s="118"/>
      <c r="AW19" s="93"/>
    </row>
    <row r="20" spans="1:49" ht="79.2" x14ac:dyDescent="0.3">
      <c r="A20" s="112">
        <v>17</v>
      </c>
      <c r="B20" s="297"/>
      <c r="C20" s="297"/>
      <c r="D20" s="297"/>
      <c r="E20" s="297"/>
      <c r="F20" s="94" t="s">
        <v>47</v>
      </c>
      <c r="G20" s="94" t="s">
        <v>381</v>
      </c>
      <c r="H20" s="113" t="s">
        <v>33</v>
      </c>
      <c r="I20" s="114" t="s">
        <v>39</v>
      </c>
      <c r="J20" s="114" t="str">
        <f t="shared" si="12"/>
        <v>N/A</v>
      </c>
      <c r="K20" s="115" t="str">
        <f t="shared" si="1"/>
        <v>Aprašykite rodiklį</v>
      </c>
      <c r="L20" s="123" t="s">
        <v>336</v>
      </c>
      <c r="M20" s="117" t="s">
        <v>0</v>
      </c>
      <c r="N20" s="118"/>
      <c r="O20" s="119"/>
      <c r="P20" s="119"/>
      <c r="Q20" s="119"/>
      <c r="R20" s="120" t="e">
        <f t="shared" si="2"/>
        <v>#DIV/0!</v>
      </c>
      <c r="S20" s="119"/>
      <c r="T20" s="119"/>
      <c r="U20" s="119"/>
      <c r="V20" s="121" t="e">
        <f t="shared" si="3"/>
        <v>#DIV/0!</v>
      </c>
      <c r="W20" s="119"/>
      <c r="X20" s="119"/>
      <c r="Y20" s="119"/>
      <c r="Z20" s="121" t="e">
        <f t="shared" si="4"/>
        <v>#DIV/0!</v>
      </c>
      <c r="AA20" s="119"/>
      <c r="AB20" s="119"/>
      <c r="AC20" s="119"/>
      <c r="AD20" s="121" t="e">
        <f t="shared" si="5"/>
        <v>#DIV/0!</v>
      </c>
      <c r="AE20" s="119"/>
      <c r="AF20" s="119"/>
      <c r="AG20" s="119"/>
      <c r="AH20" s="121" t="e">
        <f t="shared" si="6"/>
        <v>#DIV/0!</v>
      </c>
      <c r="AI20" s="121"/>
      <c r="AJ20" s="121"/>
      <c r="AK20" s="121"/>
      <c r="AL20" s="121" t="e">
        <f t="shared" si="11"/>
        <v>#DIV/0!</v>
      </c>
      <c r="AM20" s="121"/>
      <c r="AN20" s="121"/>
      <c r="AO20" s="121"/>
      <c r="AP20" s="121" t="e">
        <f t="shared" si="8"/>
        <v>#DIV/0!</v>
      </c>
      <c r="AQ20" s="121"/>
      <c r="AR20" s="121"/>
      <c r="AS20" s="121"/>
      <c r="AT20" s="121" t="e">
        <f t="shared" si="9"/>
        <v>#DIV/0!</v>
      </c>
      <c r="AU20" s="122" t="e">
        <f t="shared" si="10"/>
        <v>#DIV/0!</v>
      </c>
      <c r="AV20" s="118"/>
      <c r="AW20" s="93"/>
    </row>
    <row r="21" spans="1:49" ht="52.8" x14ac:dyDescent="0.3">
      <c r="A21" s="112">
        <v>18</v>
      </c>
      <c r="B21" s="297"/>
      <c r="C21" s="297"/>
      <c r="D21" s="297"/>
      <c r="E21" s="297"/>
      <c r="F21" s="94" t="s">
        <v>47</v>
      </c>
      <c r="G21" s="94" t="s">
        <v>301</v>
      </c>
      <c r="H21" s="113" t="s">
        <v>33</v>
      </c>
      <c r="I21" s="114" t="s">
        <v>39</v>
      </c>
      <c r="J21" s="114" t="str">
        <f t="shared" si="12"/>
        <v>N/A</v>
      </c>
      <c r="K21" s="115" t="str">
        <f t="shared" si="1"/>
        <v>Aprašykite rodiklį</v>
      </c>
      <c r="L21" s="123" t="s">
        <v>339</v>
      </c>
      <c r="M21" s="129" t="s">
        <v>0</v>
      </c>
      <c r="N21" s="118"/>
      <c r="O21" s="130"/>
      <c r="P21" s="130"/>
      <c r="Q21" s="130"/>
      <c r="R21" s="120" t="e">
        <f t="shared" si="2"/>
        <v>#DIV/0!</v>
      </c>
      <c r="S21" s="130"/>
      <c r="T21" s="130"/>
      <c r="U21" s="130"/>
      <c r="V21" s="121" t="e">
        <f t="shared" si="3"/>
        <v>#DIV/0!</v>
      </c>
      <c r="W21" s="130"/>
      <c r="X21" s="130"/>
      <c r="Y21" s="130"/>
      <c r="Z21" s="121" t="e">
        <f t="shared" si="4"/>
        <v>#DIV/0!</v>
      </c>
      <c r="AA21" s="130"/>
      <c r="AB21" s="130"/>
      <c r="AC21" s="130"/>
      <c r="AD21" s="121" t="e">
        <f t="shared" si="5"/>
        <v>#DIV/0!</v>
      </c>
      <c r="AE21" s="130"/>
      <c r="AF21" s="130"/>
      <c r="AG21" s="130"/>
      <c r="AH21" s="121" t="e">
        <f t="shared" si="6"/>
        <v>#DIV/0!</v>
      </c>
      <c r="AI21" s="121"/>
      <c r="AJ21" s="121"/>
      <c r="AK21" s="121"/>
      <c r="AL21" s="121" t="e">
        <f t="shared" si="11"/>
        <v>#DIV/0!</v>
      </c>
      <c r="AM21" s="121"/>
      <c r="AN21" s="121"/>
      <c r="AO21" s="121"/>
      <c r="AP21" s="121" t="e">
        <f t="shared" si="8"/>
        <v>#DIV/0!</v>
      </c>
      <c r="AQ21" s="121"/>
      <c r="AR21" s="121"/>
      <c r="AS21" s="121"/>
      <c r="AT21" s="121" t="e">
        <f t="shared" si="9"/>
        <v>#DIV/0!</v>
      </c>
      <c r="AU21" s="122" t="e">
        <f t="shared" si="10"/>
        <v>#DIV/0!</v>
      </c>
      <c r="AV21" s="118"/>
      <c r="AW21" s="93"/>
    </row>
    <row r="22" spans="1:49" ht="66" customHeight="1" x14ac:dyDescent="0.3">
      <c r="A22" s="112">
        <v>19</v>
      </c>
      <c r="B22" s="297"/>
      <c r="C22" s="297"/>
      <c r="D22" s="297" t="s">
        <v>85</v>
      </c>
      <c r="E22" s="297" t="s">
        <v>266</v>
      </c>
      <c r="F22" s="94" t="s">
        <v>47</v>
      </c>
      <c r="G22" s="94" t="s">
        <v>104</v>
      </c>
      <c r="H22" s="113" t="s">
        <v>32</v>
      </c>
      <c r="I22" s="114" t="s">
        <v>39</v>
      </c>
      <c r="J22" s="114" t="str">
        <f t="shared" si="12"/>
        <v>N/A</v>
      </c>
      <c r="K22" s="115" t="str">
        <f t="shared" si="1"/>
        <v>N/A</v>
      </c>
      <c r="L22" s="131" t="s">
        <v>340</v>
      </c>
      <c r="M22" s="117" t="s">
        <v>0</v>
      </c>
      <c r="N22" s="118"/>
      <c r="O22" s="119"/>
      <c r="P22" s="119"/>
      <c r="Q22" s="119"/>
      <c r="R22" s="120" t="e">
        <f t="shared" ref="R22:R23" si="13">(O22-Q22)/P22*100</f>
        <v>#DIV/0!</v>
      </c>
      <c r="S22" s="119"/>
      <c r="T22" s="119"/>
      <c r="U22" s="119"/>
      <c r="V22" s="121" t="e">
        <f t="shared" ref="V22:V23" si="14">(S22-U22)/T22*100</f>
        <v>#DIV/0!</v>
      </c>
      <c r="W22" s="119"/>
      <c r="X22" s="119"/>
      <c r="Y22" s="119"/>
      <c r="Z22" s="121" t="e">
        <f t="shared" ref="Z22:Z23" si="15">(W22-Y22)/X22*100</f>
        <v>#DIV/0!</v>
      </c>
      <c r="AA22" s="119"/>
      <c r="AB22" s="119"/>
      <c r="AC22" s="119"/>
      <c r="AD22" s="121" t="e">
        <f t="shared" ref="AD22:AD23" si="16">(AA22-AC22)/AB22</f>
        <v>#DIV/0!</v>
      </c>
      <c r="AE22" s="119"/>
      <c r="AF22" s="119"/>
      <c r="AG22" s="119"/>
      <c r="AH22" s="121" t="e">
        <f t="shared" ref="AH22:AH23" si="17">(AE22-AG22)/AF22</f>
        <v>#DIV/0!</v>
      </c>
      <c r="AI22" s="121"/>
      <c r="AJ22" s="121"/>
      <c r="AK22" s="121"/>
      <c r="AL22" s="121" t="e">
        <f t="shared" ref="AL22:AL23" si="18">(AI22-AK22)/AJ22</f>
        <v>#DIV/0!</v>
      </c>
      <c r="AM22" s="121"/>
      <c r="AN22" s="121"/>
      <c r="AO22" s="121"/>
      <c r="AP22" s="121" t="e">
        <f t="shared" ref="AP22:AP23" si="19">(AM22-AO22)/AN22</f>
        <v>#DIV/0!</v>
      </c>
      <c r="AQ22" s="121"/>
      <c r="AR22" s="121"/>
      <c r="AS22" s="121"/>
      <c r="AT22" s="121" t="e">
        <f t="shared" ref="AT22:AT23" si="20">(AQ22-AS22)/AR22</f>
        <v>#DIV/0!</v>
      </c>
      <c r="AU22" s="122" t="e">
        <f>SUM(R22+V22+Z22+AD22+AH22)/5</f>
        <v>#DIV/0!</v>
      </c>
      <c r="AV22" s="118"/>
      <c r="AW22" s="93"/>
    </row>
    <row r="23" spans="1:49" ht="60" customHeight="1" x14ac:dyDescent="0.3">
      <c r="A23" s="112">
        <v>20</v>
      </c>
      <c r="B23" s="297"/>
      <c r="C23" s="297"/>
      <c r="D23" s="297"/>
      <c r="E23" s="297"/>
      <c r="F23" s="94" t="s">
        <v>47</v>
      </c>
      <c r="G23" s="94" t="s">
        <v>448</v>
      </c>
      <c r="H23" s="113" t="s">
        <v>32</v>
      </c>
      <c r="I23" s="114" t="s">
        <v>39</v>
      </c>
      <c r="J23" s="114" t="str">
        <f t="shared" si="12"/>
        <v>N/A</v>
      </c>
      <c r="K23" s="115" t="str">
        <f t="shared" si="1"/>
        <v>N/A</v>
      </c>
      <c r="L23" s="131" t="s">
        <v>341</v>
      </c>
      <c r="M23" s="117" t="s">
        <v>0</v>
      </c>
      <c r="N23" s="118"/>
      <c r="O23" s="119"/>
      <c r="P23" s="119"/>
      <c r="Q23" s="119"/>
      <c r="R23" s="120" t="e">
        <f t="shared" si="13"/>
        <v>#DIV/0!</v>
      </c>
      <c r="S23" s="119"/>
      <c r="T23" s="119"/>
      <c r="U23" s="119"/>
      <c r="V23" s="121" t="e">
        <f t="shared" si="14"/>
        <v>#DIV/0!</v>
      </c>
      <c r="W23" s="119"/>
      <c r="X23" s="119"/>
      <c r="Y23" s="119"/>
      <c r="Z23" s="121" t="e">
        <f t="shared" si="15"/>
        <v>#DIV/0!</v>
      </c>
      <c r="AA23" s="119"/>
      <c r="AB23" s="119"/>
      <c r="AC23" s="119"/>
      <c r="AD23" s="121" t="e">
        <f t="shared" si="16"/>
        <v>#DIV/0!</v>
      </c>
      <c r="AE23" s="119"/>
      <c r="AF23" s="119"/>
      <c r="AG23" s="119"/>
      <c r="AH23" s="121" t="e">
        <f t="shared" si="17"/>
        <v>#DIV/0!</v>
      </c>
      <c r="AI23" s="121"/>
      <c r="AJ23" s="121"/>
      <c r="AK23" s="121"/>
      <c r="AL23" s="121" t="e">
        <f t="shared" si="18"/>
        <v>#DIV/0!</v>
      </c>
      <c r="AM23" s="121"/>
      <c r="AN23" s="121"/>
      <c r="AO23" s="121"/>
      <c r="AP23" s="121" t="e">
        <f t="shared" si="19"/>
        <v>#DIV/0!</v>
      </c>
      <c r="AQ23" s="121"/>
      <c r="AR23" s="121"/>
      <c r="AS23" s="121"/>
      <c r="AT23" s="121" t="e">
        <f t="shared" si="20"/>
        <v>#DIV/0!</v>
      </c>
      <c r="AU23" s="122" t="e">
        <f>SUM(R23+V23+Z23+AD23+AH23)/5</f>
        <v>#DIV/0!</v>
      </c>
      <c r="AV23" s="118"/>
      <c r="AW23" s="93"/>
    </row>
    <row r="24" spans="1:49" ht="79.2" x14ac:dyDescent="0.3">
      <c r="A24" s="112">
        <v>21</v>
      </c>
      <c r="B24" s="297"/>
      <c r="C24" s="297"/>
      <c r="D24" s="297"/>
      <c r="E24" s="297"/>
      <c r="F24" s="94" t="s">
        <v>47</v>
      </c>
      <c r="G24" s="126" t="s">
        <v>449</v>
      </c>
      <c r="H24" s="113" t="s">
        <v>33</v>
      </c>
      <c r="I24" s="114" t="s">
        <v>39</v>
      </c>
      <c r="J24" s="114" t="str">
        <f t="shared" si="12"/>
        <v>N/A</v>
      </c>
      <c r="K24" s="115" t="str">
        <f t="shared" si="1"/>
        <v>Aprašykite rodiklį</v>
      </c>
      <c r="L24" s="123" t="s">
        <v>334</v>
      </c>
      <c r="M24" s="117" t="s">
        <v>25</v>
      </c>
      <c r="N24" s="118"/>
      <c r="O24" s="119"/>
      <c r="P24" s="119"/>
      <c r="Q24" s="119"/>
      <c r="R24" s="120" t="e">
        <f t="shared" ref="R24:R70" si="21">O24/P24*100</f>
        <v>#DIV/0!</v>
      </c>
      <c r="S24" s="119"/>
      <c r="T24" s="119"/>
      <c r="U24" s="119"/>
      <c r="V24" s="121" t="e">
        <f t="shared" ref="V24:V70" si="22">S24/T24*100</f>
        <v>#DIV/0!</v>
      </c>
      <c r="W24" s="119"/>
      <c r="X24" s="119"/>
      <c r="Y24" s="119"/>
      <c r="Z24" s="121" t="e">
        <f t="shared" ref="Z24:Z70" si="23">W24/X24*100</f>
        <v>#DIV/0!</v>
      </c>
      <c r="AA24" s="119"/>
      <c r="AB24" s="119"/>
      <c r="AC24" s="119"/>
      <c r="AD24" s="121" t="e">
        <f t="shared" ref="AD24:AD70" si="24">AA24/AB24*100</f>
        <v>#DIV/0!</v>
      </c>
      <c r="AE24" s="119"/>
      <c r="AF24" s="119"/>
      <c r="AG24" s="119"/>
      <c r="AH24" s="121" t="e">
        <f t="shared" ref="AH24:AH70" si="25">AE24/AF24*100</f>
        <v>#DIV/0!</v>
      </c>
      <c r="AI24" s="121"/>
      <c r="AJ24" s="121"/>
      <c r="AK24" s="121"/>
      <c r="AL24" s="121" t="e">
        <f t="shared" ref="AL24:AL38" si="26">AI24/AJ24*100</f>
        <v>#DIV/0!</v>
      </c>
      <c r="AM24" s="121"/>
      <c r="AN24" s="121"/>
      <c r="AO24" s="121"/>
      <c r="AP24" s="121" t="e">
        <f t="shared" ref="AP24:AP38" si="27">AM24/AN24*100</f>
        <v>#DIV/0!</v>
      </c>
      <c r="AQ24" s="121"/>
      <c r="AR24" s="121"/>
      <c r="AS24" s="121"/>
      <c r="AT24" s="121" t="e">
        <f t="shared" ref="AT24:AT38" si="28">AQ24/AR24*100</f>
        <v>#DIV/0!</v>
      </c>
      <c r="AU24" s="122" t="e">
        <f t="shared" ref="AU24:AU38" si="29">SUM(R24+V24+Z24+AD24+AH24+AL24+AP24+AT24)/7</f>
        <v>#DIV/0!</v>
      </c>
      <c r="AV24" s="118"/>
      <c r="AW24" s="93"/>
    </row>
    <row r="25" spans="1:49" ht="72.599999999999994" customHeight="1" x14ac:dyDescent="0.3">
      <c r="A25" s="112">
        <v>22</v>
      </c>
      <c r="B25" s="297"/>
      <c r="C25" s="297"/>
      <c r="D25" s="297"/>
      <c r="E25" s="297"/>
      <c r="F25" s="94" t="s">
        <v>47</v>
      </c>
      <c r="G25" s="94" t="s">
        <v>402</v>
      </c>
      <c r="H25" s="113" t="s">
        <v>33</v>
      </c>
      <c r="I25" s="114" t="s">
        <v>39</v>
      </c>
      <c r="J25" s="114" t="str">
        <f t="shared" si="12"/>
        <v>N/A</v>
      </c>
      <c r="K25" s="115" t="str">
        <f t="shared" si="1"/>
        <v>Aprašykite rodiklį</v>
      </c>
      <c r="L25" s="123" t="s">
        <v>336</v>
      </c>
      <c r="M25" s="117" t="s">
        <v>0</v>
      </c>
      <c r="N25" s="118"/>
      <c r="O25" s="119"/>
      <c r="P25" s="119"/>
      <c r="Q25" s="119"/>
      <c r="R25" s="120" t="e">
        <f t="shared" si="21"/>
        <v>#DIV/0!</v>
      </c>
      <c r="S25" s="119"/>
      <c r="T25" s="119"/>
      <c r="U25" s="119"/>
      <c r="V25" s="121" t="e">
        <f t="shared" si="22"/>
        <v>#DIV/0!</v>
      </c>
      <c r="W25" s="119"/>
      <c r="X25" s="119"/>
      <c r="Y25" s="119"/>
      <c r="Z25" s="121" t="e">
        <f t="shared" si="23"/>
        <v>#DIV/0!</v>
      </c>
      <c r="AA25" s="119"/>
      <c r="AB25" s="119"/>
      <c r="AC25" s="119"/>
      <c r="AD25" s="121" t="e">
        <f t="shared" si="24"/>
        <v>#DIV/0!</v>
      </c>
      <c r="AE25" s="119"/>
      <c r="AF25" s="119"/>
      <c r="AG25" s="119"/>
      <c r="AH25" s="121" t="e">
        <f t="shared" si="25"/>
        <v>#DIV/0!</v>
      </c>
      <c r="AI25" s="121"/>
      <c r="AJ25" s="121"/>
      <c r="AK25" s="121"/>
      <c r="AL25" s="121" t="e">
        <f t="shared" si="26"/>
        <v>#DIV/0!</v>
      </c>
      <c r="AM25" s="121"/>
      <c r="AN25" s="121"/>
      <c r="AO25" s="121"/>
      <c r="AP25" s="121" t="e">
        <f t="shared" si="27"/>
        <v>#DIV/0!</v>
      </c>
      <c r="AQ25" s="121"/>
      <c r="AR25" s="121"/>
      <c r="AS25" s="121"/>
      <c r="AT25" s="121" t="e">
        <f t="shared" si="28"/>
        <v>#DIV/0!</v>
      </c>
      <c r="AU25" s="122" t="e">
        <f t="shared" si="29"/>
        <v>#DIV/0!</v>
      </c>
      <c r="AV25" s="118"/>
      <c r="AW25" s="93"/>
    </row>
    <row r="26" spans="1:49" ht="66" x14ac:dyDescent="0.3">
      <c r="A26" s="112">
        <v>23</v>
      </c>
      <c r="B26" s="303" t="s">
        <v>26</v>
      </c>
      <c r="C26" s="299" t="s">
        <v>267</v>
      </c>
      <c r="D26" s="297" t="s">
        <v>90</v>
      </c>
      <c r="E26" s="297" t="s">
        <v>268</v>
      </c>
      <c r="F26" s="94" t="s">
        <v>47</v>
      </c>
      <c r="G26" s="157" t="s">
        <v>425</v>
      </c>
      <c r="H26" s="113" t="s">
        <v>32</v>
      </c>
      <c r="I26" s="114" t="s">
        <v>39</v>
      </c>
      <c r="J26" s="114" t="str">
        <f t="shared" si="12"/>
        <v>N/A</v>
      </c>
      <c r="K26" s="115" t="str">
        <f t="shared" si="1"/>
        <v>N/A</v>
      </c>
      <c r="L26" s="123" t="s">
        <v>370</v>
      </c>
      <c r="M26" s="117" t="s">
        <v>25</v>
      </c>
      <c r="N26" s="118"/>
      <c r="O26" s="130"/>
      <c r="P26" s="130"/>
      <c r="Q26" s="130"/>
      <c r="R26" s="120" t="e">
        <f t="shared" si="21"/>
        <v>#DIV/0!</v>
      </c>
      <c r="S26" s="130"/>
      <c r="T26" s="130"/>
      <c r="U26" s="130"/>
      <c r="V26" s="121" t="e">
        <f t="shared" si="22"/>
        <v>#DIV/0!</v>
      </c>
      <c r="W26" s="130"/>
      <c r="X26" s="130"/>
      <c r="Y26" s="130"/>
      <c r="Z26" s="121" t="e">
        <f t="shared" si="23"/>
        <v>#DIV/0!</v>
      </c>
      <c r="AA26" s="130"/>
      <c r="AB26" s="130"/>
      <c r="AC26" s="130"/>
      <c r="AD26" s="121" t="e">
        <f t="shared" si="24"/>
        <v>#DIV/0!</v>
      </c>
      <c r="AE26" s="130"/>
      <c r="AF26" s="130"/>
      <c r="AG26" s="130"/>
      <c r="AH26" s="121" t="e">
        <f t="shared" si="25"/>
        <v>#DIV/0!</v>
      </c>
      <c r="AI26" s="121"/>
      <c r="AJ26" s="121"/>
      <c r="AK26" s="121"/>
      <c r="AL26" s="121" t="e">
        <f t="shared" si="26"/>
        <v>#DIV/0!</v>
      </c>
      <c r="AM26" s="121"/>
      <c r="AN26" s="121"/>
      <c r="AO26" s="121"/>
      <c r="AP26" s="121" t="e">
        <f t="shared" si="27"/>
        <v>#DIV/0!</v>
      </c>
      <c r="AQ26" s="121"/>
      <c r="AR26" s="121"/>
      <c r="AS26" s="121"/>
      <c r="AT26" s="121" t="e">
        <f t="shared" si="28"/>
        <v>#DIV/0!</v>
      </c>
      <c r="AU26" s="122" t="e">
        <f t="shared" si="29"/>
        <v>#DIV/0!</v>
      </c>
      <c r="AV26" s="118"/>
      <c r="AW26" s="93"/>
    </row>
    <row r="27" spans="1:49" ht="75" customHeight="1" x14ac:dyDescent="0.3">
      <c r="A27" s="112">
        <v>24</v>
      </c>
      <c r="B27" s="304"/>
      <c r="C27" s="300"/>
      <c r="D27" s="297"/>
      <c r="E27" s="297"/>
      <c r="F27" s="94" t="s">
        <v>47</v>
      </c>
      <c r="G27" s="200" t="s">
        <v>403</v>
      </c>
      <c r="H27" s="113" t="s">
        <v>33</v>
      </c>
      <c r="I27" s="132" t="s">
        <v>47</v>
      </c>
      <c r="J27" s="114" t="str">
        <f t="shared" si="12"/>
        <v>N/A</v>
      </c>
      <c r="K27" s="115" t="str">
        <f t="shared" si="1"/>
        <v>Aprašykite rodiklį</v>
      </c>
      <c r="L27" s="123" t="s">
        <v>342</v>
      </c>
      <c r="M27" s="117" t="s">
        <v>25</v>
      </c>
      <c r="N27" s="118"/>
      <c r="O27" s="133"/>
      <c r="P27" s="133"/>
      <c r="Q27" s="133"/>
      <c r="R27" s="120" t="e">
        <f t="shared" si="21"/>
        <v>#DIV/0!</v>
      </c>
      <c r="S27" s="133"/>
      <c r="T27" s="133"/>
      <c r="U27" s="133"/>
      <c r="V27" s="121" t="e">
        <f t="shared" si="22"/>
        <v>#DIV/0!</v>
      </c>
      <c r="W27" s="133"/>
      <c r="X27" s="133"/>
      <c r="Y27" s="133"/>
      <c r="Z27" s="121" t="e">
        <f t="shared" si="23"/>
        <v>#DIV/0!</v>
      </c>
      <c r="AA27" s="133"/>
      <c r="AB27" s="133"/>
      <c r="AC27" s="133"/>
      <c r="AD27" s="121" t="e">
        <f t="shared" si="24"/>
        <v>#DIV/0!</v>
      </c>
      <c r="AE27" s="133"/>
      <c r="AF27" s="133"/>
      <c r="AG27" s="133"/>
      <c r="AH27" s="121" t="e">
        <f t="shared" si="25"/>
        <v>#DIV/0!</v>
      </c>
      <c r="AI27" s="121"/>
      <c r="AJ27" s="121"/>
      <c r="AK27" s="121"/>
      <c r="AL27" s="121" t="e">
        <f t="shared" si="26"/>
        <v>#DIV/0!</v>
      </c>
      <c r="AM27" s="121"/>
      <c r="AN27" s="121"/>
      <c r="AO27" s="121"/>
      <c r="AP27" s="121" t="e">
        <f t="shared" si="27"/>
        <v>#DIV/0!</v>
      </c>
      <c r="AQ27" s="121"/>
      <c r="AR27" s="121"/>
      <c r="AS27" s="121"/>
      <c r="AT27" s="121" t="e">
        <f t="shared" si="28"/>
        <v>#DIV/0!</v>
      </c>
      <c r="AU27" s="122" t="e">
        <f t="shared" si="29"/>
        <v>#DIV/0!</v>
      </c>
      <c r="AV27" s="118"/>
      <c r="AW27" s="93"/>
    </row>
    <row r="28" spans="1:49" ht="66" x14ac:dyDescent="0.3">
      <c r="A28" s="112">
        <v>25</v>
      </c>
      <c r="B28" s="304"/>
      <c r="C28" s="300"/>
      <c r="D28" s="299" t="s">
        <v>89</v>
      </c>
      <c r="E28" s="299" t="s">
        <v>98</v>
      </c>
      <c r="F28" s="94" t="s">
        <v>47</v>
      </c>
      <c r="G28" s="126" t="s">
        <v>426</v>
      </c>
      <c r="H28" s="113" t="s">
        <v>32</v>
      </c>
      <c r="I28" s="113" t="s">
        <v>39</v>
      </c>
      <c r="J28" s="114" t="str">
        <f t="shared" si="12"/>
        <v>N/A</v>
      </c>
      <c r="K28" s="115" t="str">
        <f t="shared" si="1"/>
        <v>N/A</v>
      </c>
      <c r="L28" s="123" t="s">
        <v>371</v>
      </c>
      <c r="M28" s="117" t="s">
        <v>25</v>
      </c>
      <c r="N28" s="118"/>
      <c r="O28" s="130"/>
      <c r="P28" s="130"/>
      <c r="Q28" s="130"/>
      <c r="R28" s="120" t="e">
        <f t="shared" si="21"/>
        <v>#DIV/0!</v>
      </c>
      <c r="S28" s="130"/>
      <c r="T28" s="130"/>
      <c r="U28" s="130"/>
      <c r="V28" s="121" t="e">
        <f t="shared" si="22"/>
        <v>#DIV/0!</v>
      </c>
      <c r="W28" s="130"/>
      <c r="X28" s="130"/>
      <c r="Y28" s="130"/>
      <c r="Z28" s="121" t="e">
        <f t="shared" si="23"/>
        <v>#DIV/0!</v>
      </c>
      <c r="AA28" s="130"/>
      <c r="AB28" s="130"/>
      <c r="AC28" s="130"/>
      <c r="AD28" s="121" t="e">
        <f t="shared" si="24"/>
        <v>#DIV/0!</v>
      </c>
      <c r="AE28" s="130"/>
      <c r="AF28" s="130"/>
      <c r="AG28" s="130"/>
      <c r="AH28" s="121" t="e">
        <f t="shared" si="25"/>
        <v>#DIV/0!</v>
      </c>
      <c r="AI28" s="121"/>
      <c r="AJ28" s="121"/>
      <c r="AK28" s="121"/>
      <c r="AL28" s="121" t="e">
        <f t="shared" si="26"/>
        <v>#DIV/0!</v>
      </c>
      <c r="AM28" s="121"/>
      <c r="AN28" s="121"/>
      <c r="AO28" s="121"/>
      <c r="AP28" s="121" t="e">
        <f t="shared" si="27"/>
        <v>#DIV/0!</v>
      </c>
      <c r="AQ28" s="121"/>
      <c r="AR28" s="121"/>
      <c r="AS28" s="121"/>
      <c r="AT28" s="121" t="e">
        <f t="shared" si="28"/>
        <v>#DIV/0!</v>
      </c>
      <c r="AU28" s="122" t="e">
        <f t="shared" si="29"/>
        <v>#DIV/0!</v>
      </c>
      <c r="AV28" s="118"/>
      <c r="AW28" s="93"/>
    </row>
    <row r="29" spans="1:49" ht="66" x14ac:dyDescent="0.3">
      <c r="A29" s="112">
        <v>26</v>
      </c>
      <c r="B29" s="304"/>
      <c r="C29" s="300"/>
      <c r="D29" s="300"/>
      <c r="E29" s="300"/>
      <c r="F29" s="94" t="s">
        <v>47</v>
      </c>
      <c r="G29" s="94" t="s">
        <v>430</v>
      </c>
      <c r="H29" s="113" t="s">
        <v>32</v>
      </c>
      <c r="I29" s="113" t="s">
        <v>39</v>
      </c>
      <c r="J29" s="114" t="str">
        <f t="shared" si="12"/>
        <v>N/A</v>
      </c>
      <c r="K29" s="115" t="str">
        <f t="shared" si="1"/>
        <v>N/A</v>
      </c>
      <c r="L29" s="123" t="s">
        <v>343</v>
      </c>
      <c r="M29" s="117" t="s">
        <v>25</v>
      </c>
      <c r="N29" s="118"/>
      <c r="O29" s="130"/>
      <c r="P29" s="130"/>
      <c r="Q29" s="130"/>
      <c r="R29" s="120" t="e">
        <f t="shared" si="21"/>
        <v>#DIV/0!</v>
      </c>
      <c r="S29" s="130"/>
      <c r="T29" s="130"/>
      <c r="U29" s="130"/>
      <c r="V29" s="121" t="e">
        <f t="shared" si="22"/>
        <v>#DIV/0!</v>
      </c>
      <c r="W29" s="130"/>
      <c r="X29" s="130"/>
      <c r="Y29" s="130"/>
      <c r="Z29" s="121" t="e">
        <f t="shared" si="23"/>
        <v>#DIV/0!</v>
      </c>
      <c r="AA29" s="130"/>
      <c r="AB29" s="130"/>
      <c r="AC29" s="130"/>
      <c r="AD29" s="121" t="e">
        <f t="shared" si="24"/>
        <v>#DIV/0!</v>
      </c>
      <c r="AE29" s="130"/>
      <c r="AF29" s="130"/>
      <c r="AG29" s="130"/>
      <c r="AH29" s="121" t="e">
        <f t="shared" si="25"/>
        <v>#DIV/0!</v>
      </c>
      <c r="AI29" s="121"/>
      <c r="AJ29" s="121"/>
      <c r="AK29" s="121"/>
      <c r="AL29" s="121" t="e">
        <f t="shared" si="26"/>
        <v>#DIV/0!</v>
      </c>
      <c r="AM29" s="121"/>
      <c r="AN29" s="121"/>
      <c r="AO29" s="121"/>
      <c r="AP29" s="121" t="e">
        <f t="shared" si="27"/>
        <v>#DIV/0!</v>
      </c>
      <c r="AQ29" s="121"/>
      <c r="AR29" s="121"/>
      <c r="AS29" s="121"/>
      <c r="AT29" s="121" t="e">
        <f t="shared" si="28"/>
        <v>#DIV/0!</v>
      </c>
      <c r="AU29" s="122" t="e">
        <f t="shared" si="29"/>
        <v>#DIV/0!</v>
      </c>
      <c r="AV29" s="118"/>
      <c r="AW29" s="93"/>
    </row>
    <row r="30" spans="1:49" ht="79.2" x14ac:dyDescent="0.3">
      <c r="A30" s="112">
        <v>27</v>
      </c>
      <c r="B30" s="304"/>
      <c r="C30" s="300"/>
      <c r="D30" s="300"/>
      <c r="E30" s="300"/>
      <c r="F30" s="94" t="s">
        <v>47</v>
      </c>
      <c r="G30" s="89" t="s">
        <v>450</v>
      </c>
      <c r="H30" s="113" t="s">
        <v>33</v>
      </c>
      <c r="I30" s="113" t="s">
        <v>39</v>
      </c>
      <c r="J30" s="114" t="str">
        <f t="shared" si="12"/>
        <v>N/A</v>
      </c>
      <c r="K30" s="115" t="str">
        <f t="shared" si="1"/>
        <v>Aprašykite rodiklį</v>
      </c>
      <c r="L30" s="123" t="s">
        <v>344</v>
      </c>
      <c r="M30" s="117" t="s">
        <v>25</v>
      </c>
      <c r="N30" s="118"/>
      <c r="O30" s="119"/>
      <c r="P30" s="119"/>
      <c r="Q30" s="119"/>
      <c r="R30" s="120" t="e">
        <f t="shared" si="21"/>
        <v>#DIV/0!</v>
      </c>
      <c r="S30" s="119"/>
      <c r="T30" s="119"/>
      <c r="U30" s="119"/>
      <c r="V30" s="121" t="e">
        <f t="shared" si="22"/>
        <v>#DIV/0!</v>
      </c>
      <c r="W30" s="119"/>
      <c r="X30" s="119"/>
      <c r="Y30" s="119"/>
      <c r="Z30" s="121" t="e">
        <f t="shared" si="23"/>
        <v>#DIV/0!</v>
      </c>
      <c r="AA30" s="119"/>
      <c r="AB30" s="119"/>
      <c r="AC30" s="119"/>
      <c r="AD30" s="121" t="e">
        <f t="shared" si="24"/>
        <v>#DIV/0!</v>
      </c>
      <c r="AE30" s="119"/>
      <c r="AF30" s="119"/>
      <c r="AG30" s="119"/>
      <c r="AH30" s="121" t="e">
        <f t="shared" si="25"/>
        <v>#DIV/0!</v>
      </c>
      <c r="AI30" s="121"/>
      <c r="AJ30" s="121"/>
      <c r="AK30" s="121"/>
      <c r="AL30" s="121" t="e">
        <f t="shared" si="26"/>
        <v>#DIV/0!</v>
      </c>
      <c r="AM30" s="121"/>
      <c r="AN30" s="121"/>
      <c r="AO30" s="121"/>
      <c r="AP30" s="121" t="e">
        <f t="shared" si="27"/>
        <v>#DIV/0!</v>
      </c>
      <c r="AQ30" s="121"/>
      <c r="AR30" s="121"/>
      <c r="AS30" s="121"/>
      <c r="AT30" s="121" t="e">
        <f t="shared" si="28"/>
        <v>#DIV/0!</v>
      </c>
      <c r="AU30" s="122" t="e">
        <f t="shared" si="29"/>
        <v>#DIV/0!</v>
      </c>
      <c r="AV30" s="118"/>
      <c r="AW30" s="93"/>
    </row>
    <row r="31" spans="1:49" ht="66" x14ac:dyDescent="0.3">
      <c r="A31" s="112">
        <v>28</v>
      </c>
      <c r="B31" s="304"/>
      <c r="C31" s="300"/>
      <c r="D31" s="299" t="s">
        <v>100</v>
      </c>
      <c r="E31" s="299" t="s">
        <v>206</v>
      </c>
      <c r="F31" s="94" t="s">
        <v>47</v>
      </c>
      <c r="G31" s="89" t="s">
        <v>427</v>
      </c>
      <c r="H31" s="113" t="s">
        <v>32</v>
      </c>
      <c r="I31" s="113" t="s">
        <v>39</v>
      </c>
      <c r="J31" s="114" t="str">
        <f t="shared" si="12"/>
        <v>N/A</v>
      </c>
      <c r="K31" s="115" t="str">
        <f t="shared" si="1"/>
        <v>N/A</v>
      </c>
      <c r="L31" s="123" t="s">
        <v>343</v>
      </c>
      <c r="M31" s="117" t="s">
        <v>25</v>
      </c>
      <c r="N31" s="118"/>
      <c r="O31" s="130"/>
      <c r="P31" s="130"/>
      <c r="Q31" s="130"/>
      <c r="R31" s="120" t="e">
        <f t="shared" si="21"/>
        <v>#DIV/0!</v>
      </c>
      <c r="S31" s="130"/>
      <c r="T31" s="130"/>
      <c r="U31" s="130"/>
      <c r="V31" s="121" t="e">
        <f t="shared" si="22"/>
        <v>#DIV/0!</v>
      </c>
      <c r="W31" s="130"/>
      <c r="X31" s="130"/>
      <c r="Y31" s="130"/>
      <c r="Z31" s="121" t="e">
        <f t="shared" si="23"/>
        <v>#DIV/0!</v>
      </c>
      <c r="AA31" s="130"/>
      <c r="AB31" s="130"/>
      <c r="AC31" s="130"/>
      <c r="AD31" s="121" t="e">
        <f t="shared" si="24"/>
        <v>#DIV/0!</v>
      </c>
      <c r="AE31" s="130"/>
      <c r="AF31" s="130"/>
      <c r="AG31" s="130"/>
      <c r="AH31" s="121" t="e">
        <f t="shared" si="25"/>
        <v>#DIV/0!</v>
      </c>
      <c r="AI31" s="121"/>
      <c r="AJ31" s="121"/>
      <c r="AK31" s="121"/>
      <c r="AL31" s="121" t="e">
        <f t="shared" si="26"/>
        <v>#DIV/0!</v>
      </c>
      <c r="AM31" s="121"/>
      <c r="AN31" s="121"/>
      <c r="AO31" s="121"/>
      <c r="AP31" s="121" t="e">
        <f t="shared" si="27"/>
        <v>#DIV/0!</v>
      </c>
      <c r="AQ31" s="121"/>
      <c r="AR31" s="121"/>
      <c r="AS31" s="121"/>
      <c r="AT31" s="121" t="e">
        <f t="shared" si="28"/>
        <v>#DIV/0!</v>
      </c>
      <c r="AU31" s="122" t="e">
        <f t="shared" si="29"/>
        <v>#DIV/0!</v>
      </c>
      <c r="AV31" s="118"/>
      <c r="AW31" s="93"/>
    </row>
    <row r="32" spans="1:49" ht="79.2" x14ac:dyDescent="0.3">
      <c r="A32" s="112">
        <v>29</v>
      </c>
      <c r="B32" s="304"/>
      <c r="C32" s="300"/>
      <c r="D32" s="300"/>
      <c r="E32" s="300"/>
      <c r="F32" s="94" t="s">
        <v>47</v>
      </c>
      <c r="G32" s="89" t="s">
        <v>431</v>
      </c>
      <c r="H32" s="113" t="s">
        <v>32</v>
      </c>
      <c r="I32" s="132" t="s">
        <v>47</v>
      </c>
      <c r="J32" s="114" t="str">
        <f t="shared" si="12"/>
        <v>N/A</v>
      </c>
      <c r="K32" s="115" t="str">
        <f t="shared" si="1"/>
        <v>N/A</v>
      </c>
      <c r="L32" s="123" t="s">
        <v>345</v>
      </c>
      <c r="M32" s="117" t="s">
        <v>25</v>
      </c>
      <c r="N32" s="118"/>
      <c r="O32" s="130"/>
      <c r="P32" s="130"/>
      <c r="Q32" s="130"/>
      <c r="R32" s="120" t="e">
        <f t="shared" si="21"/>
        <v>#DIV/0!</v>
      </c>
      <c r="S32" s="130"/>
      <c r="T32" s="130"/>
      <c r="U32" s="130"/>
      <c r="V32" s="121" t="e">
        <f t="shared" si="22"/>
        <v>#DIV/0!</v>
      </c>
      <c r="W32" s="130"/>
      <c r="X32" s="130"/>
      <c r="Y32" s="130"/>
      <c r="Z32" s="121" t="e">
        <f t="shared" si="23"/>
        <v>#DIV/0!</v>
      </c>
      <c r="AA32" s="130"/>
      <c r="AB32" s="130"/>
      <c r="AC32" s="130"/>
      <c r="AD32" s="121" t="e">
        <f t="shared" si="24"/>
        <v>#DIV/0!</v>
      </c>
      <c r="AE32" s="130"/>
      <c r="AF32" s="130"/>
      <c r="AG32" s="130"/>
      <c r="AH32" s="121" t="e">
        <f t="shared" si="25"/>
        <v>#DIV/0!</v>
      </c>
      <c r="AI32" s="121"/>
      <c r="AJ32" s="121"/>
      <c r="AK32" s="121"/>
      <c r="AL32" s="121" t="e">
        <f t="shared" si="26"/>
        <v>#DIV/0!</v>
      </c>
      <c r="AM32" s="121"/>
      <c r="AN32" s="121"/>
      <c r="AO32" s="121"/>
      <c r="AP32" s="121" t="e">
        <f t="shared" si="27"/>
        <v>#DIV/0!</v>
      </c>
      <c r="AQ32" s="121"/>
      <c r="AR32" s="121"/>
      <c r="AS32" s="121"/>
      <c r="AT32" s="121" t="e">
        <f t="shared" si="28"/>
        <v>#DIV/0!</v>
      </c>
      <c r="AU32" s="122" t="e">
        <f t="shared" si="29"/>
        <v>#DIV/0!</v>
      </c>
      <c r="AV32" s="118"/>
      <c r="AW32" s="93"/>
    </row>
    <row r="33" spans="1:49" ht="69.599999999999994" customHeight="1" x14ac:dyDescent="0.3">
      <c r="A33" s="112">
        <v>30</v>
      </c>
      <c r="B33" s="304"/>
      <c r="C33" s="300"/>
      <c r="D33" s="300"/>
      <c r="E33" s="300"/>
      <c r="F33" s="94" t="s">
        <v>47</v>
      </c>
      <c r="G33" s="163" t="s">
        <v>433</v>
      </c>
      <c r="H33" s="113" t="s">
        <v>32</v>
      </c>
      <c r="I33" s="113" t="s">
        <v>39</v>
      </c>
      <c r="J33" s="114" t="str">
        <f t="shared" si="12"/>
        <v>N/A</v>
      </c>
      <c r="K33" s="115" t="str">
        <f t="shared" si="1"/>
        <v>N/A</v>
      </c>
      <c r="L33" s="123" t="s">
        <v>346</v>
      </c>
      <c r="M33" s="117" t="s">
        <v>25</v>
      </c>
      <c r="N33" s="118"/>
      <c r="O33" s="119"/>
      <c r="P33" s="119"/>
      <c r="Q33" s="119"/>
      <c r="R33" s="120" t="e">
        <f t="shared" si="21"/>
        <v>#DIV/0!</v>
      </c>
      <c r="S33" s="119"/>
      <c r="T33" s="119"/>
      <c r="U33" s="119"/>
      <c r="V33" s="121" t="e">
        <f t="shared" si="22"/>
        <v>#DIV/0!</v>
      </c>
      <c r="W33" s="119"/>
      <c r="X33" s="119"/>
      <c r="Y33" s="119"/>
      <c r="Z33" s="121" t="e">
        <f t="shared" si="23"/>
        <v>#DIV/0!</v>
      </c>
      <c r="AA33" s="119"/>
      <c r="AB33" s="119"/>
      <c r="AC33" s="119"/>
      <c r="AD33" s="121" t="e">
        <f t="shared" si="24"/>
        <v>#DIV/0!</v>
      </c>
      <c r="AE33" s="119"/>
      <c r="AF33" s="119"/>
      <c r="AG33" s="119"/>
      <c r="AH33" s="121" t="e">
        <f t="shared" si="25"/>
        <v>#DIV/0!</v>
      </c>
      <c r="AI33" s="121"/>
      <c r="AJ33" s="121"/>
      <c r="AK33" s="121"/>
      <c r="AL33" s="121" t="e">
        <f t="shared" si="26"/>
        <v>#DIV/0!</v>
      </c>
      <c r="AM33" s="121"/>
      <c r="AN33" s="121"/>
      <c r="AO33" s="121"/>
      <c r="AP33" s="121" t="e">
        <f t="shared" si="27"/>
        <v>#DIV/0!</v>
      </c>
      <c r="AQ33" s="121"/>
      <c r="AR33" s="121"/>
      <c r="AS33" s="121"/>
      <c r="AT33" s="121" t="e">
        <f t="shared" si="28"/>
        <v>#DIV/0!</v>
      </c>
      <c r="AU33" s="122" t="e">
        <f t="shared" si="29"/>
        <v>#DIV/0!</v>
      </c>
      <c r="AV33" s="118"/>
      <c r="AW33" s="93"/>
    </row>
    <row r="34" spans="1:49" ht="72.599999999999994" customHeight="1" x14ac:dyDescent="0.3">
      <c r="A34" s="112">
        <v>31</v>
      </c>
      <c r="B34" s="304"/>
      <c r="C34" s="300"/>
      <c r="D34" s="300"/>
      <c r="E34" s="300"/>
      <c r="F34" s="94" t="s">
        <v>47</v>
      </c>
      <c r="G34" s="163" t="s">
        <v>436</v>
      </c>
      <c r="H34" s="113" t="s">
        <v>33</v>
      </c>
      <c r="I34" s="113" t="s">
        <v>39</v>
      </c>
      <c r="J34" s="114" t="str">
        <f t="shared" si="12"/>
        <v>N/A</v>
      </c>
      <c r="K34" s="115" t="str">
        <f t="shared" si="1"/>
        <v>Aprašykite rodiklį</v>
      </c>
      <c r="L34" s="123" t="s">
        <v>372</v>
      </c>
      <c r="M34" s="117" t="s">
        <v>25</v>
      </c>
      <c r="N34" s="118"/>
      <c r="O34" s="133"/>
      <c r="P34" s="133"/>
      <c r="Q34" s="133"/>
      <c r="R34" s="120" t="e">
        <f t="shared" si="21"/>
        <v>#DIV/0!</v>
      </c>
      <c r="S34" s="133"/>
      <c r="T34" s="133"/>
      <c r="U34" s="133"/>
      <c r="V34" s="121" t="e">
        <f t="shared" si="22"/>
        <v>#DIV/0!</v>
      </c>
      <c r="W34" s="133"/>
      <c r="X34" s="133"/>
      <c r="Y34" s="133"/>
      <c r="Z34" s="121" t="e">
        <f t="shared" si="23"/>
        <v>#DIV/0!</v>
      </c>
      <c r="AA34" s="133"/>
      <c r="AB34" s="133"/>
      <c r="AC34" s="133"/>
      <c r="AD34" s="121" t="e">
        <f t="shared" si="24"/>
        <v>#DIV/0!</v>
      </c>
      <c r="AE34" s="133"/>
      <c r="AF34" s="133"/>
      <c r="AG34" s="133"/>
      <c r="AH34" s="121" t="e">
        <f t="shared" si="25"/>
        <v>#DIV/0!</v>
      </c>
      <c r="AI34" s="121"/>
      <c r="AJ34" s="121"/>
      <c r="AK34" s="121"/>
      <c r="AL34" s="121" t="e">
        <f t="shared" si="26"/>
        <v>#DIV/0!</v>
      </c>
      <c r="AM34" s="121"/>
      <c r="AN34" s="121"/>
      <c r="AO34" s="121"/>
      <c r="AP34" s="121" t="e">
        <f t="shared" si="27"/>
        <v>#DIV/0!</v>
      </c>
      <c r="AQ34" s="121"/>
      <c r="AR34" s="121"/>
      <c r="AS34" s="121"/>
      <c r="AT34" s="121" t="e">
        <f t="shared" si="28"/>
        <v>#DIV/0!</v>
      </c>
      <c r="AU34" s="122" t="e">
        <f t="shared" si="29"/>
        <v>#DIV/0!</v>
      </c>
      <c r="AV34" s="118"/>
      <c r="AW34" s="93"/>
    </row>
    <row r="35" spans="1:49" ht="66" x14ac:dyDescent="0.3">
      <c r="A35" s="112">
        <v>32</v>
      </c>
      <c r="B35" s="304"/>
      <c r="C35" s="300"/>
      <c r="D35" s="300"/>
      <c r="E35" s="300"/>
      <c r="F35" s="94" t="s">
        <v>47</v>
      </c>
      <c r="G35" s="89" t="s">
        <v>405</v>
      </c>
      <c r="H35" s="113" t="s">
        <v>33</v>
      </c>
      <c r="I35" s="113" t="s">
        <v>39</v>
      </c>
      <c r="J35" s="114" t="str">
        <f t="shared" si="12"/>
        <v>N/A</v>
      </c>
      <c r="K35" s="115" t="str">
        <f t="shared" si="1"/>
        <v>Aprašykite rodiklį</v>
      </c>
      <c r="L35" s="123" t="s">
        <v>373</v>
      </c>
      <c r="M35" s="117" t="s">
        <v>25</v>
      </c>
      <c r="N35" s="118"/>
      <c r="O35" s="130"/>
      <c r="P35" s="130"/>
      <c r="Q35" s="130"/>
      <c r="R35" s="120" t="e">
        <f t="shared" si="21"/>
        <v>#DIV/0!</v>
      </c>
      <c r="S35" s="130"/>
      <c r="T35" s="130"/>
      <c r="U35" s="130"/>
      <c r="V35" s="121" t="e">
        <f t="shared" si="22"/>
        <v>#DIV/0!</v>
      </c>
      <c r="W35" s="130"/>
      <c r="X35" s="130"/>
      <c r="Y35" s="130"/>
      <c r="Z35" s="121" t="e">
        <f t="shared" si="23"/>
        <v>#DIV/0!</v>
      </c>
      <c r="AA35" s="130"/>
      <c r="AB35" s="130"/>
      <c r="AC35" s="130"/>
      <c r="AD35" s="121" t="e">
        <f t="shared" si="24"/>
        <v>#DIV/0!</v>
      </c>
      <c r="AE35" s="130"/>
      <c r="AF35" s="130"/>
      <c r="AG35" s="130"/>
      <c r="AH35" s="121" t="e">
        <f t="shared" si="25"/>
        <v>#DIV/0!</v>
      </c>
      <c r="AI35" s="121"/>
      <c r="AJ35" s="121"/>
      <c r="AK35" s="121"/>
      <c r="AL35" s="121" t="e">
        <f t="shared" si="26"/>
        <v>#DIV/0!</v>
      </c>
      <c r="AM35" s="121"/>
      <c r="AN35" s="121"/>
      <c r="AO35" s="121"/>
      <c r="AP35" s="121" t="e">
        <f t="shared" si="27"/>
        <v>#DIV/0!</v>
      </c>
      <c r="AQ35" s="121"/>
      <c r="AR35" s="121"/>
      <c r="AS35" s="121"/>
      <c r="AT35" s="121" t="e">
        <f t="shared" si="28"/>
        <v>#DIV/0!</v>
      </c>
      <c r="AU35" s="122" t="e">
        <f t="shared" si="29"/>
        <v>#DIV/0!</v>
      </c>
      <c r="AV35" s="118"/>
      <c r="AW35" s="93"/>
    </row>
    <row r="36" spans="1:49" ht="66" x14ac:dyDescent="0.3">
      <c r="A36" s="112">
        <v>33</v>
      </c>
      <c r="B36" s="304"/>
      <c r="C36" s="300"/>
      <c r="D36" s="300"/>
      <c r="E36" s="300"/>
      <c r="F36" s="94" t="s">
        <v>47</v>
      </c>
      <c r="G36" s="89" t="s">
        <v>406</v>
      </c>
      <c r="H36" s="113" t="s">
        <v>33</v>
      </c>
      <c r="I36" s="113" t="s">
        <v>39</v>
      </c>
      <c r="J36" s="114" t="str">
        <f t="shared" si="12"/>
        <v>N/A</v>
      </c>
      <c r="K36" s="115" t="str">
        <f t="shared" si="1"/>
        <v>Aprašykite rodiklį</v>
      </c>
      <c r="L36" s="123" t="s">
        <v>347</v>
      </c>
      <c r="M36" s="117" t="s">
        <v>25</v>
      </c>
      <c r="N36" s="118"/>
      <c r="O36" s="130"/>
      <c r="P36" s="130"/>
      <c r="Q36" s="130"/>
      <c r="R36" s="120" t="e">
        <f t="shared" si="21"/>
        <v>#DIV/0!</v>
      </c>
      <c r="S36" s="130"/>
      <c r="T36" s="130"/>
      <c r="U36" s="130"/>
      <c r="V36" s="121" t="e">
        <f t="shared" si="22"/>
        <v>#DIV/0!</v>
      </c>
      <c r="W36" s="130"/>
      <c r="X36" s="130"/>
      <c r="Y36" s="130"/>
      <c r="Z36" s="121" t="e">
        <f t="shared" si="23"/>
        <v>#DIV/0!</v>
      </c>
      <c r="AA36" s="130"/>
      <c r="AB36" s="130"/>
      <c r="AC36" s="130"/>
      <c r="AD36" s="121" t="e">
        <f t="shared" si="24"/>
        <v>#DIV/0!</v>
      </c>
      <c r="AE36" s="130"/>
      <c r="AF36" s="130"/>
      <c r="AG36" s="130"/>
      <c r="AH36" s="121" t="e">
        <f t="shared" si="25"/>
        <v>#DIV/0!</v>
      </c>
      <c r="AI36" s="121"/>
      <c r="AJ36" s="121"/>
      <c r="AK36" s="121"/>
      <c r="AL36" s="121" t="e">
        <f t="shared" si="26"/>
        <v>#DIV/0!</v>
      </c>
      <c r="AM36" s="121"/>
      <c r="AN36" s="121"/>
      <c r="AO36" s="121"/>
      <c r="AP36" s="121" t="e">
        <f t="shared" si="27"/>
        <v>#DIV/0!</v>
      </c>
      <c r="AQ36" s="121"/>
      <c r="AR36" s="121"/>
      <c r="AS36" s="121"/>
      <c r="AT36" s="121" t="e">
        <f t="shared" si="28"/>
        <v>#DIV/0!</v>
      </c>
      <c r="AU36" s="122" t="e">
        <f t="shared" si="29"/>
        <v>#DIV/0!</v>
      </c>
      <c r="AV36" s="118"/>
      <c r="AW36" s="93"/>
    </row>
    <row r="37" spans="1:49" ht="79.95" customHeight="1" x14ac:dyDescent="0.3">
      <c r="A37" s="112">
        <v>34</v>
      </c>
      <c r="B37" s="304"/>
      <c r="C37" s="300"/>
      <c r="D37" s="305"/>
      <c r="E37" s="305"/>
      <c r="F37" s="94" t="s">
        <v>47</v>
      </c>
      <c r="G37" s="199" t="s">
        <v>407</v>
      </c>
      <c r="H37" s="113" t="s">
        <v>33</v>
      </c>
      <c r="I37" s="113" t="s">
        <v>39</v>
      </c>
      <c r="J37" s="114" t="str">
        <f t="shared" si="12"/>
        <v>N/A</v>
      </c>
      <c r="K37" s="115" t="str">
        <f t="shared" si="1"/>
        <v>Aprašykite rodiklį</v>
      </c>
      <c r="L37" s="123" t="s">
        <v>348</v>
      </c>
      <c r="M37" s="117" t="s">
        <v>25</v>
      </c>
      <c r="N37" s="118"/>
      <c r="O37" s="119"/>
      <c r="P37" s="119"/>
      <c r="Q37" s="119"/>
      <c r="R37" s="120" t="e">
        <f t="shared" si="21"/>
        <v>#DIV/0!</v>
      </c>
      <c r="S37" s="119"/>
      <c r="T37" s="119"/>
      <c r="U37" s="119"/>
      <c r="V37" s="121" t="e">
        <f t="shared" si="22"/>
        <v>#DIV/0!</v>
      </c>
      <c r="W37" s="119"/>
      <c r="X37" s="119"/>
      <c r="Y37" s="119"/>
      <c r="Z37" s="121" t="e">
        <f t="shared" si="23"/>
        <v>#DIV/0!</v>
      </c>
      <c r="AA37" s="119"/>
      <c r="AB37" s="119"/>
      <c r="AC37" s="119"/>
      <c r="AD37" s="121" t="e">
        <f t="shared" si="24"/>
        <v>#DIV/0!</v>
      </c>
      <c r="AE37" s="119"/>
      <c r="AF37" s="119"/>
      <c r="AG37" s="119"/>
      <c r="AH37" s="121" t="e">
        <f t="shared" si="25"/>
        <v>#DIV/0!</v>
      </c>
      <c r="AI37" s="121"/>
      <c r="AJ37" s="121"/>
      <c r="AK37" s="121"/>
      <c r="AL37" s="121" t="e">
        <f t="shared" si="26"/>
        <v>#DIV/0!</v>
      </c>
      <c r="AM37" s="121"/>
      <c r="AN37" s="121"/>
      <c r="AO37" s="121"/>
      <c r="AP37" s="121" t="e">
        <f t="shared" si="27"/>
        <v>#DIV/0!</v>
      </c>
      <c r="AQ37" s="121"/>
      <c r="AR37" s="121"/>
      <c r="AS37" s="121"/>
      <c r="AT37" s="121" t="e">
        <f t="shared" si="28"/>
        <v>#DIV/0!</v>
      </c>
      <c r="AU37" s="122" t="e">
        <f t="shared" si="29"/>
        <v>#DIV/0!</v>
      </c>
      <c r="AV37" s="118"/>
      <c r="AW37" s="93"/>
    </row>
    <row r="38" spans="1:49" ht="66" x14ac:dyDescent="0.3">
      <c r="A38" s="112">
        <v>35</v>
      </c>
      <c r="B38" s="303" t="s">
        <v>42</v>
      </c>
      <c r="C38" s="299" t="s">
        <v>99</v>
      </c>
      <c r="D38" s="299" t="s">
        <v>87</v>
      </c>
      <c r="E38" s="299" t="s">
        <v>88</v>
      </c>
      <c r="F38" s="94" t="s">
        <v>47</v>
      </c>
      <c r="G38" s="159" t="s">
        <v>428</v>
      </c>
      <c r="H38" s="113" t="s">
        <v>32</v>
      </c>
      <c r="I38" s="113" t="s">
        <v>39</v>
      </c>
      <c r="J38" s="114" t="str">
        <f t="shared" si="12"/>
        <v>N/A</v>
      </c>
      <c r="K38" s="115" t="str">
        <f t="shared" si="1"/>
        <v>N/A</v>
      </c>
      <c r="L38" s="116" t="s">
        <v>374</v>
      </c>
      <c r="M38" s="114" t="s">
        <v>25</v>
      </c>
      <c r="N38" s="118"/>
      <c r="O38" s="133"/>
      <c r="P38" s="133"/>
      <c r="Q38" s="133"/>
      <c r="R38" s="120" t="e">
        <f t="shared" si="21"/>
        <v>#DIV/0!</v>
      </c>
      <c r="S38" s="133"/>
      <c r="T38" s="133"/>
      <c r="U38" s="133"/>
      <c r="V38" s="121" t="e">
        <f t="shared" si="22"/>
        <v>#DIV/0!</v>
      </c>
      <c r="W38" s="133"/>
      <c r="X38" s="133"/>
      <c r="Y38" s="133"/>
      <c r="Z38" s="121" t="e">
        <f t="shared" si="23"/>
        <v>#DIV/0!</v>
      </c>
      <c r="AA38" s="133"/>
      <c r="AB38" s="133"/>
      <c r="AC38" s="133"/>
      <c r="AD38" s="121" t="e">
        <f t="shared" si="24"/>
        <v>#DIV/0!</v>
      </c>
      <c r="AE38" s="133"/>
      <c r="AF38" s="133"/>
      <c r="AG38" s="133"/>
      <c r="AH38" s="121" t="e">
        <f t="shared" si="25"/>
        <v>#DIV/0!</v>
      </c>
      <c r="AI38" s="121"/>
      <c r="AJ38" s="121"/>
      <c r="AK38" s="121"/>
      <c r="AL38" s="121" t="e">
        <f t="shared" si="26"/>
        <v>#DIV/0!</v>
      </c>
      <c r="AM38" s="121"/>
      <c r="AN38" s="121"/>
      <c r="AO38" s="121"/>
      <c r="AP38" s="121" t="e">
        <f t="shared" si="27"/>
        <v>#DIV/0!</v>
      </c>
      <c r="AQ38" s="121"/>
      <c r="AR38" s="121"/>
      <c r="AS38" s="121"/>
      <c r="AT38" s="121" t="e">
        <f t="shared" si="28"/>
        <v>#DIV/0!</v>
      </c>
      <c r="AU38" s="122" t="e">
        <f t="shared" si="29"/>
        <v>#DIV/0!</v>
      </c>
      <c r="AV38" s="118"/>
      <c r="AW38" s="93"/>
    </row>
    <row r="39" spans="1:49" ht="92.4" x14ac:dyDescent="0.3">
      <c r="A39" s="112">
        <v>36</v>
      </c>
      <c r="B39" s="304"/>
      <c r="C39" s="300"/>
      <c r="D39" s="300"/>
      <c r="E39" s="300"/>
      <c r="F39" s="94" t="s">
        <v>47</v>
      </c>
      <c r="G39" s="163" t="s">
        <v>382</v>
      </c>
      <c r="H39" s="113" t="s">
        <v>33</v>
      </c>
      <c r="I39" s="113" t="s">
        <v>39</v>
      </c>
      <c r="J39" s="114" t="str">
        <f t="shared" si="12"/>
        <v>N/A</v>
      </c>
      <c r="K39" s="115" t="str">
        <f t="shared" si="1"/>
        <v>Aprašykite rodiklį</v>
      </c>
      <c r="L39" s="116" t="s">
        <v>379</v>
      </c>
      <c r="M39" s="114" t="s">
        <v>25</v>
      </c>
      <c r="N39" s="134"/>
      <c r="O39" s="133"/>
      <c r="P39" s="133"/>
      <c r="Q39" s="133"/>
      <c r="R39" s="135" t="e">
        <f>(O39-Q39)/P39*100</f>
        <v>#DIV/0!</v>
      </c>
      <c r="S39" s="133"/>
      <c r="T39" s="133"/>
      <c r="U39" s="133"/>
      <c r="V39" s="136" t="e">
        <f>(S39-U39)/T39*100</f>
        <v>#DIV/0!</v>
      </c>
      <c r="W39" s="133"/>
      <c r="X39" s="133"/>
      <c r="Y39" s="133"/>
      <c r="Z39" s="136" t="e">
        <f>(W39-Y39)/X39*100</f>
        <v>#DIV/0!</v>
      </c>
      <c r="AA39" s="133"/>
      <c r="AB39" s="133"/>
      <c r="AC39" s="133"/>
      <c r="AD39" s="136" t="e">
        <f>(AA39-AC39)/AB39*100</f>
        <v>#DIV/0!</v>
      </c>
      <c r="AE39" s="133"/>
      <c r="AF39" s="133"/>
      <c r="AG39" s="133"/>
      <c r="AH39" s="136" t="e">
        <f>(AE39-AG39)/AF39*100</f>
        <v>#DIV/0!</v>
      </c>
      <c r="AI39" s="136"/>
      <c r="AJ39" s="136"/>
      <c r="AK39" s="136"/>
      <c r="AL39" s="136" t="e">
        <f>(AI39-AK39)/AJ39*100</f>
        <v>#DIV/0!</v>
      </c>
      <c r="AM39" s="136"/>
      <c r="AN39" s="136"/>
      <c r="AO39" s="136"/>
      <c r="AP39" s="136" t="e">
        <f>(AM39-AO39)/AN39*100</f>
        <v>#DIV/0!</v>
      </c>
      <c r="AQ39" s="136"/>
      <c r="AR39" s="136"/>
      <c r="AS39" s="136"/>
      <c r="AT39" s="136" t="e">
        <f>(AQ39-AS39)/AR39*100</f>
        <v>#DIV/0!</v>
      </c>
      <c r="AU39" s="122" t="e">
        <f>SUM(R39+V39+Z39+AD39+AH39)/5</f>
        <v>#DIV/0!</v>
      </c>
      <c r="AV39" s="118"/>
      <c r="AW39" s="93"/>
    </row>
    <row r="40" spans="1:49" ht="66" x14ac:dyDescent="0.3">
      <c r="A40" s="112">
        <v>37</v>
      </c>
      <c r="B40" s="304"/>
      <c r="C40" s="300"/>
      <c r="D40" s="300"/>
      <c r="E40" s="300"/>
      <c r="F40" s="94" t="s">
        <v>47</v>
      </c>
      <c r="G40" s="159" t="s">
        <v>392</v>
      </c>
      <c r="H40" s="113" t="s">
        <v>33</v>
      </c>
      <c r="I40" s="113" t="s">
        <v>39</v>
      </c>
      <c r="J40" s="114" t="str">
        <f t="shared" si="12"/>
        <v>N/A</v>
      </c>
      <c r="K40" s="115" t="str">
        <f t="shared" si="1"/>
        <v>Aprašykite rodiklį</v>
      </c>
      <c r="L40" s="116" t="s">
        <v>349</v>
      </c>
      <c r="M40" s="117" t="s">
        <v>25</v>
      </c>
      <c r="N40" s="118"/>
      <c r="O40" s="119"/>
      <c r="P40" s="119"/>
      <c r="Q40" s="119"/>
      <c r="R40" s="120" t="e">
        <f t="shared" si="21"/>
        <v>#DIV/0!</v>
      </c>
      <c r="S40" s="119"/>
      <c r="T40" s="119"/>
      <c r="U40" s="119"/>
      <c r="V40" s="121" t="e">
        <f t="shared" si="22"/>
        <v>#DIV/0!</v>
      </c>
      <c r="W40" s="119"/>
      <c r="X40" s="119"/>
      <c r="Y40" s="119"/>
      <c r="Z40" s="121" t="e">
        <f t="shared" si="23"/>
        <v>#DIV/0!</v>
      </c>
      <c r="AA40" s="119"/>
      <c r="AB40" s="119"/>
      <c r="AC40" s="119"/>
      <c r="AD40" s="121" t="e">
        <f t="shared" si="24"/>
        <v>#DIV/0!</v>
      </c>
      <c r="AE40" s="119"/>
      <c r="AF40" s="119"/>
      <c r="AG40" s="119"/>
      <c r="AH40" s="121" t="e">
        <f t="shared" si="25"/>
        <v>#DIV/0!</v>
      </c>
      <c r="AI40" s="121"/>
      <c r="AJ40" s="121"/>
      <c r="AK40" s="121"/>
      <c r="AL40" s="121" t="e">
        <f>AI40/AJ40*100</f>
        <v>#DIV/0!</v>
      </c>
      <c r="AM40" s="121"/>
      <c r="AN40" s="121"/>
      <c r="AO40" s="121"/>
      <c r="AP40" s="121" t="e">
        <f t="shared" ref="AP40" si="30">AM40/AN40*100</f>
        <v>#DIV/0!</v>
      </c>
      <c r="AQ40" s="121"/>
      <c r="AR40" s="121"/>
      <c r="AS40" s="121"/>
      <c r="AT40" s="121" t="e">
        <f t="shared" ref="AT40" si="31">AQ40/AR40*100</f>
        <v>#DIV/0!</v>
      </c>
      <c r="AU40" s="122" t="e">
        <f>SUM(R40+V40+Z40+AD40+AH40+AL40+AP40+AT40)/7</f>
        <v>#DIV/0!</v>
      </c>
      <c r="AV40" s="118"/>
      <c r="AW40" s="93"/>
    </row>
    <row r="41" spans="1:49" ht="81.75" customHeight="1" x14ac:dyDescent="0.3">
      <c r="A41" s="112">
        <v>38</v>
      </c>
      <c r="B41" s="304"/>
      <c r="C41" s="300"/>
      <c r="D41" s="299" t="s">
        <v>86</v>
      </c>
      <c r="E41" s="299" t="s">
        <v>269</v>
      </c>
      <c r="F41" s="94" t="s">
        <v>47</v>
      </c>
      <c r="G41" s="159" t="s">
        <v>408</v>
      </c>
      <c r="H41" s="113" t="s">
        <v>32</v>
      </c>
      <c r="I41" s="113" t="s">
        <v>39</v>
      </c>
      <c r="J41" s="114" t="str">
        <f t="shared" si="12"/>
        <v>N/A</v>
      </c>
      <c r="K41" s="115" t="str">
        <f t="shared" si="1"/>
        <v>N/A</v>
      </c>
      <c r="L41" s="116" t="s">
        <v>441</v>
      </c>
      <c r="M41" s="114" t="s">
        <v>25</v>
      </c>
      <c r="N41" s="134"/>
      <c r="O41" s="133"/>
      <c r="P41" s="133"/>
      <c r="Q41" s="133"/>
      <c r="R41" s="135" t="e">
        <f>(O41-Q41)/P41*100</f>
        <v>#DIV/0!</v>
      </c>
      <c r="S41" s="133"/>
      <c r="T41" s="133"/>
      <c r="U41" s="133"/>
      <c r="V41" s="136" t="e">
        <f>(S41-U41)/T41*100</f>
        <v>#DIV/0!</v>
      </c>
      <c r="W41" s="133"/>
      <c r="X41" s="133"/>
      <c r="Y41" s="133"/>
      <c r="Z41" s="136" t="e">
        <f>(W41-Y41)/X41*100</f>
        <v>#DIV/0!</v>
      </c>
      <c r="AA41" s="133"/>
      <c r="AB41" s="133"/>
      <c r="AC41" s="133"/>
      <c r="AD41" s="136" t="e">
        <f>(AA41-AC41)/AB41*100</f>
        <v>#DIV/0!</v>
      </c>
      <c r="AE41" s="133"/>
      <c r="AF41" s="133"/>
      <c r="AG41" s="133"/>
      <c r="AH41" s="136" t="e">
        <f>(AE41-AG41)/AF41*100</f>
        <v>#DIV/0!</v>
      </c>
      <c r="AI41" s="136"/>
      <c r="AJ41" s="136"/>
      <c r="AK41" s="136"/>
      <c r="AL41" s="136" t="e">
        <f>(AI41-AK41)/AJ41*100</f>
        <v>#DIV/0!</v>
      </c>
      <c r="AM41" s="136"/>
      <c r="AN41" s="136"/>
      <c r="AO41" s="136"/>
      <c r="AP41" s="136" t="e">
        <f>(AM41-AO41)/AN41*100</f>
        <v>#DIV/0!</v>
      </c>
      <c r="AQ41" s="136"/>
      <c r="AR41" s="136"/>
      <c r="AS41" s="136"/>
      <c r="AT41" s="136" t="e">
        <f>(AQ41-AS41)/AR41*100</f>
        <v>#DIV/0!</v>
      </c>
      <c r="AU41" s="122" t="e">
        <f>SUM(R41+V41+Z41+AD41+AH41)/5</f>
        <v>#DIV/0!</v>
      </c>
      <c r="AV41" s="118"/>
      <c r="AW41" s="93"/>
    </row>
    <row r="42" spans="1:49" ht="93.75" customHeight="1" x14ac:dyDescent="0.3">
      <c r="A42" s="112">
        <v>39</v>
      </c>
      <c r="B42" s="304"/>
      <c r="C42" s="300"/>
      <c r="D42" s="300"/>
      <c r="E42" s="300"/>
      <c r="F42" s="94" t="s">
        <v>47</v>
      </c>
      <c r="G42" s="157" t="s">
        <v>443</v>
      </c>
      <c r="H42" s="113" t="s">
        <v>32</v>
      </c>
      <c r="I42" s="113" t="s">
        <v>39</v>
      </c>
      <c r="J42" s="114" t="str">
        <f t="shared" si="12"/>
        <v>N/A</v>
      </c>
      <c r="K42" s="115" t="str">
        <f t="shared" si="1"/>
        <v>N/A</v>
      </c>
      <c r="L42" s="116" t="s">
        <v>375</v>
      </c>
      <c r="M42" s="114" t="s">
        <v>25</v>
      </c>
      <c r="N42" s="134"/>
      <c r="O42" s="133"/>
      <c r="P42" s="133"/>
      <c r="Q42" s="133"/>
      <c r="R42" s="135" t="e">
        <f>(O42-Q42)/P42*100</f>
        <v>#DIV/0!</v>
      </c>
      <c r="S42" s="133"/>
      <c r="T42" s="133"/>
      <c r="U42" s="133"/>
      <c r="V42" s="136" t="e">
        <f>(S42-U42)/T42*100</f>
        <v>#DIV/0!</v>
      </c>
      <c r="W42" s="133"/>
      <c r="X42" s="133"/>
      <c r="Y42" s="133"/>
      <c r="Z42" s="136" t="e">
        <f>(W42-Y42)/X42*100</f>
        <v>#DIV/0!</v>
      </c>
      <c r="AA42" s="133"/>
      <c r="AB42" s="133"/>
      <c r="AC42" s="133"/>
      <c r="AD42" s="136" t="e">
        <f>(AA42-AC42)/AB42*100</f>
        <v>#DIV/0!</v>
      </c>
      <c r="AE42" s="133"/>
      <c r="AF42" s="133"/>
      <c r="AG42" s="133"/>
      <c r="AH42" s="136" t="e">
        <f>(AE42-AG42)/AF42*100</f>
        <v>#DIV/0!</v>
      </c>
      <c r="AI42" s="136"/>
      <c r="AJ42" s="136"/>
      <c r="AK42" s="136"/>
      <c r="AL42" s="136" t="e">
        <f>(AI42-AK42)/AJ42*100</f>
        <v>#DIV/0!</v>
      </c>
      <c r="AM42" s="136"/>
      <c r="AN42" s="136"/>
      <c r="AO42" s="136"/>
      <c r="AP42" s="136" t="e">
        <f>(AM42-AO42)/AN42*100</f>
        <v>#DIV/0!</v>
      </c>
      <c r="AQ42" s="136"/>
      <c r="AR42" s="136"/>
      <c r="AS42" s="136"/>
      <c r="AT42" s="136" t="e">
        <f>(AQ42-AS42)/AR42*100</f>
        <v>#DIV/0!</v>
      </c>
      <c r="AU42" s="122" t="e">
        <f>SUM(R42+V42+Z42+AD42+AH42)/5</f>
        <v>#DIV/0!</v>
      </c>
      <c r="AV42" s="118"/>
      <c r="AW42" s="93"/>
    </row>
    <row r="43" spans="1:49" ht="66" x14ac:dyDescent="0.3">
      <c r="A43" s="112">
        <v>40</v>
      </c>
      <c r="B43" s="304"/>
      <c r="C43" s="300"/>
      <c r="D43" s="300"/>
      <c r="E43" s="300"/>
      <c r="F43" s="94" t="s">
        <v>47</v>
      </c>
      <c r="G43" s="157" t="s">
        <v>434</v>
      </c>
      <c r="H43" s="113" t="s">
        <v>33</v>
      </c>
      <c r="I43" s="113" t="s">
        <v>39</v>
      </c>
      <c r="J43" s="114" t="str">
        <f t="shared" si="12"/>
        <v>N/A</v>
      </c>
      <c r="K43" s="115" t="str">
        <f t="shared" si="1"/>
        <v>Aprašykite rodiklį</v>
      </c>
      <c r="L43" s="116" t="s">
        <v>350</v>
      </c>
      <c r="M43" s="117" t="s">
        <v>25</v>
      </c>
      <c r="N43" s="118"/>
      <c r="O43" s="133"/>
      <c r="P43" s="133"/>
      <c r="Q43" s="133"/>
      <c r="R43" s="120" t="e">
        <f t="shared" si="21"/>
        <v>#DIV/0!</v>
      </c>
      <c r="S43" s="133"/>
      <c r="T43" s="133"/>
      <c r="U43" s="133"/>
      <c r="V43" s="121" t="e">
        <f t="shared" si="22"/>
        <v>#DIV/0!</v>
      </c>
      <c r="W43" s="133"/>
      <c r="X43" s="133"/>
      <c r="Y43" s="133"/>
      <c r="Z43" s="121" t="e">
        <f t="shared" si="23"/>
        <v>#DIV/0!</v>
      </c>
      <c r="AA43" s="133"/>
      <c r="AB43" s="133"/>
      <c r="AC43" s="133"/>
      <c r="AD43" s="121" t="e">
        <f t="shared" si="24"/>
        <v>#DIV/0!</v>
      </c>
      <c r="AE43" s="133"/>
      <c r="AF43" s="133"/>
      <c r="AG43" s="133"/>
      <c r="AH43" s="121" t="e">
        <f t="shared" si="25"/>
        <v>#DIV/0!</v>
      </c>
      <c r="AI43" s="121"/>
      <c r="AJ43" s="121"/>
      <c r="AK43" s="121"/>
      <c r="AL43" s="121" t="e">
        <f t="shared" ref="AL43:AL69" si="32">AI43/AJ43*100</f>
        <v>#DIV/0!</v>
      </c>
      <c r="AM43" s="121"/>
      <c r="AN43" s="121"/>
      <c r="AO43" s="121"/>
      <c r="AP43" s="121" t="e">
        <f t="shared" ref="AP43:AP70" si="33">AM43/AN43*100</f>
        <v>#DIV/0!</v>
      </c>
      <c r="AQ43" s="121"/>
      <c r="AR43" s="121"/>
      <c r="AS43" s="121"/>
      <c r="AT43" s="121" t="e">
        <f t="shared" ref="AT43:AT69" si="34">AQ43/AR43*100</f>
        <v>#DIV/0!</v>
      </c>
      <c r="AU43" s="122" t="e">
        <f t="shared" ref="AU43:AU70" si="35">SUM(R43+V43+Z43+AD43+AH43+AL43+AP43+AT43)/7</f>
        <v>#DIV/0!</v>
      </c>
      <c r="AV43" s="118"/>
      <c r="AW43" s="93"/>
    </row>
    <row r="44" spans="1:49" ht="79.2" x14ac:dyDescent="0.3">
      <c r="A44" s="112">
        <v>41</v>
      </c>
      <c r="B44" s="304"/>
      <c r="C44" s="300"/>
      <c r="D44" s="299" t="s">
        <v>101</v>
      </c>
      <c r="E44" s="299" t="s">
        <v>103</v>
      </c>
      <c r="F44" s="94" t="s">
        <v>47</v>
      </c>
      <c r="G44" s="157" t="s">
        <v>409</v>
      </c>
      <c r="H44" s="113" t="s">
        <v>32</v>
      </c>
      <c r="I44" s="113" t="s">
        <v>39</v>
      </c>
      <c r="J44" s="114" t="str">
        <f t="shared" si="12"/>
        <v>N/A</v>
      </c>
      <c r="K44" s="115" t="str">
        <f t="shared" si="1"/>
        <v>N/A</v>
      </c>
      <c r="L44" s="116" t="s">
        <v>351</v>
      </c>
      <c r="M44" s="117" t="s">
        <v>25</v>
      </c>
      <c r="N44" s="118"/>
      <c r="O44" s="137"/>
      <c r="P44" s="137"/>
      <c r="Q44" s="137"/>
      <c r="R44" s="120" t="e">
        <f t="shared" si="21"/>
        <v>#DIV/0!</v>
      </c>
      <c r="S44" s="137"/>
      <c r="T44" s="137"/>
      <c r="U44" s="137"/>
      <c r="V44" s="121" t="e">
        <f t="shared" si="22"/>
        <v>#DIV/0!</v>
      </c>
      <c r="W44" s="137"/>
      <c r="X44" s="137"/>
      <c r="Y44" s="137"/>
      <c r="Z44" s="121" t="e">
        <f t="shared" si="23"/>
        <v>#DIV/0!</v>
      </c>
      <c r="AA44" s="137"/>
      <c r="AB44" s="137"/>
      <c r="AC44" s="137"/>
      <c r="AD44" s="121" t="e">
        <f t="shared" si="24"/>
        <v>#DIV/0!</v>
      </c>
      <c r="AE44" s="137"/>
      <c r="AF44" s="137"/>
      <c r="AG44" s="137"/>
      <c r="AH44" s="121" t="e">
        <f t="shared" si="25"/>
        <v>#DIV/0!</v>
      </c>
      <c r="AI44" s="121"/>
      <c r="AJ44" s="121"/>
      <c r="AK44" s="121"/>
      <c r="AL44" s="121" t="e">
        <f t="shared" si="32"/>
        <v>#DIV/0!</v>
      </c>
      <c r="AM44" s="121"/>
      <c r="AN44" s="121"/>
      <c r="AO44" s="121"/>
      <c r="AP44" s="121" t="e">
        <f t="shared" si="33"/>
        <v>#DIV/0!</v>
      </c>
      <c r="AQ44" s="121"/>
      <c r="AR44" s="121"/>
      <c r="AS44" s="121"/>
      <c r="AT44" s="121" t="e">
        <f t="shared" si="34"/>
        <v>#DIV/0!</v>
      </c>
      <c r="AU44" s="122" t="e">
        <f t="shared" si="35"/>
        <v>#DIV/0!</v>
      </c>
      <c r="AV44" s="118"/>
      <c r="AW44" s="93"/>
    </row>
    <row r="45" spans="1:49" ht="66" x14ac:dyDescent="0.3">
      <c r="A45" s="112">
        <v>42</v>
      </c>
      <c r="B45" s="304"/>
      <c r="C45" s="300"/>
      <c r="D45" s="300"/>
      <c r="E45" s="300"/>
      <c r="F45" s="94" t="s">
        <v>47</v>
      </c>
      <c r="G45" s="157" t="s">
        <v>444</v>
      </c>
      <c r="H45" s="113" t="s">
        <v>32</v>
      </c>
      <c r="I45" s="113" t="s">
        <v>39</v>
      </c>
      <c r="J45" s="114" t="str">
        <f t="shared" si="12"/>
        <v>N/A</v>
      </c>
      <c r="K45" s="115" t="str">
        <f t="shared" si="1"/>
        <v>N/A</v>
      </c>
      <c r="L45" s="116" t="s">
        <v>352</v>
      </c>
      <c r="M45" s="117" t="s">
        <v>25</v>
      </c>
      <c r="N45" s="118"/>
      <c r="O45" s="137"/>
      <c r="P45" s="137"/>
      <c r="Q45" s="137"/>
      <c r="R45" s="120" t="e">
        <f t="shared" si="21"/>
        <v>#DIV/0!</v>
      </c>
      <c r="S45" s="137"/>
      <c r="T45" s="137"/>
      <c r="U45" s="137"/>
      <c r="V45" s="121" t="e">
        <f t="shared" si="22"/>
        <v>#DIV/0!</v>
      </c>
      <c r="W45" s="137"/>
      <c r="X45" s="137"/>
      <c r="Y45" s="137"/>
      <c r="Z45" s="121" t="e">
        <f t="shared" si="23"/>
        <v>#DIV/0!</v>
      </c>
      <c r="AA45" s="137"/>
      <c r="AB45" s="137"/>
      <c r="AC45" s="137"/>
      <c r="AD45" s="121" t="e">
        <f t="shared" si="24"/>
        <v>#DIV/0!</v>
      </c>
      <c r="AE45" s="137"/>
      <c r="AF45" s="137"/>
      <c r="AG45" s="137"/>
      <c r="AH45" s="121" t="e">
        <f t="shared" si="25"/>
        <v>#DIV/0!</v>
      </c>
      <c r="AI45" s="121"/>
      <c r="AJ45" s="121"/>
      <c r="AK45" s="121"/>
      <c r="AL45" s="121" t="e">
        <f t="shared" si="32"/>
        <v>#DIV/0!</v>
      </c>
      <c r="AM45" s="121"/>
      <c r="AN45" s="121"/>
      <c r="AO45" s="121"/>
      <c r="AP45" s="121" t="e">
        <f t="shared" si="33"/>
        <v>#DIV/0!</v>
      </c>
      <c r="AQ45" s="121"/>
      <c r="AR45" s="121"/>
      <c r="AS45" s="121"/>
      <c r="AT45" s="121" t="e">
        <f t="shared" si="34"/>
        <v>#DIV/0!</v>
      </c>
      <c r="AU45" s="122" t="e">
        <f t="shared" si="35"/>
        <v>#DIV/0!</v>
      </c>
      <c r="AV45" s="118"/>
      <c r="AW45" s="93"/>
    </row>
    <row r="46" spans="1:49" ht="79.2" x14ac:dyDescent="0.3">
      <c r="A46" s="112">
        <v>43</v>
      </c>
      <c r="B46" s="304"/>
      <c r="C46" s="300"/>
      <c r="D46" s="300"/>
      <c r="E46" s="300"/>
      <c r="F46" s="94" t="s">
        <v>47</v>
      </c>
      <c r="G46" s="165" t="s">
        <v>383</v>
      </c>
      <c r="H46" s="113" t="s">
        <v>33</v>
      </c>
      <c r="I46" s="113" t="s">
        <v>39</v>
      </c>
      <c r="J46" s="114" t="str">
        <f t="shared" si="12"/>
        <v>N/A</v>
      </c>
      <c r="K46" s="115" t="str">
        <f t="shared" si="1"/>
        <v>Aprašykite rodiklį</v>
      </c>
      <c r="L46" s="116" t="s">
        <v>349</v>
      </c>
      <c r="M46" s="117" t="s">
        <v>25</v>
      </c>
      <c r="N46" s="118"/>
      <c r="O46" s="119"/>
      <c r="P46" s="119"/>
      <c r="Q46" s="119"/>
      <c r="R46" s="120" t="e">
        <f>O46/P46*100</f>
        <v>#DIV/0!</v>
      </c>
      <c r="S46" s="119"/>
      <c r="T46" s="119"/>
      <c r="U46" s="119"/>
      <c r="V46" s="121" t="e">
        <f t="shared" si="22"/>
        <v>#DIV/0!</v>
      </c>
      <c r="W46" s="119"/>
      <c r="X46" s="119"/>
      <c r="Y46" s="119"/>
      <c r="Z46" s="121" t="e">
        <f t="shared" si="23"/>
        <v>#DIV/0!</v>
      </c>
      <c r="AA46" s="119"/>
      <c r="AB46" s="119"/>
      <c r="AC46" s="119"/>
      <c r="AD46" s="121" t="e">
        <f t="shared" si="24"/>
        <v>#DIV/0!</v>
      </c>
      <c r="AE46" s="119"/>
      <c r="AF46" s="119"/>
      <c r="AG46" s="119"/>
      <c r="AH46" s="121" t="e">
        <f t="shared" si="25"/>
        <v>#DIV/0!</v>
      </c>
      <c r="AI46" s="121"/>
      <c r="AJ46" s="121"/>
      <c r="AK46" s="121"/>
      <c r="AL46" s="121" t="e">
        <f t="shared" si="32"/>
        <v>#DIV/0!</v>
      </c>
      <c r="AM46" s="121"/>
      <c r="AN46" s="121"/>
      <c r="AO46" s="121"/>
      <c r="AP46" s="121" t="e">
        <f t="shared" si="33"/>
        <v>#DIV/0!</v>
      </c>
      <c r="AQ46" s="121"/>
      <c r="AR46" s="121"/>
      <c r="AS46" s="121"/>
      <c r="AT46" s="121" t="e">
        <f t="shared" si="34"/>
        <v>#DIV/0!</v>
      </c>
      <c r="AU46" s="122" t="e">
        <f t="shared" si="35"/>
        <v>#DIV/0!</v>
      </c>
      <c r="AV46" s="118"/>
      <c r="AW46" s="93"/>
    </row>
    <row r="47" spans="1:49" s="34" customFormat="1" ht="74.400000000000006" customHeight="1" x14ac:dyDescent="0.3">
      <c r="A47" s="112">
        <v>44</v>
      </c>
      <c r="B47" s="138"/>
      <c r="C47" s="139"/>
      <c r="D47" s="305"/>
      <c r="E47" s="305"/>
      <c r="F47" s="94" t="s">
        <v>47</v>
      </c>
      <c r="G47" s="200" t="s">
        <v>410</v>
      </c>
      <c r="H47" s="113" t="s">
        <v>33</v>
      </c>
      <c r="I47" s="113" t="s">
        <v>39</v>
      </c>
      <c r="J47" s="114" t="str">
        <f t="shared" si="12"/>
        <v>N/A</v>
      </c>
      <c r="K47" s="115" t="str">
        <f t="shared" si="1"/>
        <v>Aprašykite rodiklį</v>
      </c>
      <c r="L47" s="116" t="s">
        <v>376</v>
      </c>
      <c r="M47" s="117" t="s">
        <v>25</v>
      </c>
      <c r="N47" s="134"/>
      <c r="O47" s="133"/>
      <c r="P47" s="133"/>
      <c r="Q47" s="133"/>
      <c r="R47" s="120" t="e">
        <f>O47/P47*100</f>
        <v>#DIV/0!</v>
      </c>
      <c r="S47" s="133"/>
      <c r="T47" s="133"/>
      <c r="U47" s="133"/>
      <c r="V47" s="120" t="e">
        <f>S47/T47*100</f>
        <v>#DIV/0!</v>
      </c>
      <c r="W47" s="133"/>
      <c r="X47" s="133"/>
      <c r="Y47" s="133"/>
      <c r="Z47" s="120" t="e">
        <f>W47/X47*100</f>
        <v>#DIV/0!</v>
      </c>
      <c r="AA47" s="133"/>
      <c r="AB47" s="133"/>
      <c r="AC47" s="133"/>
      <c r="AD47" s="120" t="e">
        <f>AA47/AB47*100</f>
        <v>#DIV/0!</v>
      </c>
      <c r="AE47" s="133"/>
      <c r="AF47" s="133"/>
      <c r="AG47" s="133"/>
      <c r="AH47" s="120" t="e">
        <f>AE47/AF47*100</f>
        <v>#DIV/0!</v>
      </c>
      <c r="AI47" s="136"/>
      <c r="AJ47" s="136"/>
      <c r="AK47" s="136"/>
      <c r="AL47" s="121" t="e">
        <f t="shared" si="32"/>
        <v>#DIV/0!</v>
      </c>
      <c r="AM47" s="136"/>
      <c r="AN47" s="136"/>
      <c r="AO47" s="136"/>
      <c r="AP47" s="121" t="e">
        <f t="shared" si="33"/>
        <v>#DIV/0!</v>
      </c>
      <c r="AQ47" s="136"/>
      <c r="AR47" s="136"/>
      <c r="AS47" s="136"/>
      <c r="AT47" s="121" t="e">
        <f t="shared" si="34"/>
        <v>#DIV/0!</v>
      </c>
      <c r="AU47" s="122" t="e">
        <f t="shared" si="35"/>
        <v>#DIV/0!</v>
      </c>
      <c r="AV47" s="134"/>
      <c r="AW47" s="140"/>
    </row>
    <row r="48" spans="1:49" ht="66" x14ac:dyDescent="0.3">
      <c r="A48" s="112">
        <v>45</v>
      </c>
      <c r="B48" s="306" t="s">
        <v>27</v>
      </c>
      <c r="C48" s="297" t="s">
        <v>96</v>
      </c>
      <c r="D48" s="299" t="s">
        <v>97</v>
      </c>
      <c r="E48" s="297" t="s">
        <v>94</v>
      </c>
      <c r="F48" s="94" t="s">
        <v>47</v>
      </c>
      <c r="G48" s="163" t="s">
        <v>411</v>
      </c>
      <c r="H48" s="113" t="s">
        <v>32</v>
      </c>
      <c r="I48" s="113" t="s">
        <v>39</v>
      </c>
      <c r="J48" s="141" t="s">
        <v>47</v>
      </c>
      <c r="K48" s="115" t="str">
        <f t="shared" si="1"/>
        <v>N/A</v>
      </c>
      <c r="L48" s="123" t="s">
        <v>440</v>
      </c>
      <c r="M48" s="117" t="s">
        <v>25</v>
      </c>
      <c r="N48" s="118"/>
      <c r="O48" s="133"/>
      <c r="P48" s="133"/>
      <c r="Q48" s="133"/>
      <c r="R48" s="120" t="e">
        <f t="shared" si="21"/>
        <v>#DIV/0!</v>
      </c>
      <c r="S48" s="133"/>
      <c r="T48" s="133"/>
      <c r="U48" s="133"/>
      <c r="V48" s="121" t="e">
        <f t="shared" si="22"/>
        <v>#DIV/0!</v>
      </c>
      <c r="W48" s="133"/>
      <c r="X48" s="133"/>
      <c r="Y48" s="133"/>
      <c r="Z48" s="121" t="e">
        <f t="shared" si="23"/>
        <v>#DIV/0!</v>
      </c>
      <c r="AA48" s="133"/>
      <c r="AB48" s="133"/>
      <c r="AC48" s="133"/>
      <c r="AD48" s="121" t="e">
        <f t="shared" si="24"/>
        <v>#DIV/0!</v>
      </c>
      <c r="AE48" s="133"/>
      <c r="AF48" s="133"/>
      <c r="AG48" s="133"/>
      <c r="AH48" s="121" t="e">
        <f t="shared" si="25"/>
        <v>#DIV/0!</v>
      </c>
      <c r="AI48" s="121"/>
      <c r="AJ48" s="121"/>
      <c r="AK48" s="121"/>
      <c r="AL48" s="121" t="e">
        <f t="shared" si="32"/>
        <v>#DIV/0!</v>
      </c>
      <c r="AM48" s="121"/>
      <c r="AN48" s="121"/>
      <c r="AO48" s="121"/>
      <c r="AP48" s="121" t="e">
        <f t="shared" si="33"/>
        <v>#DIV/0!</v>
      </c>
      <c r="AQ48" s="121"/>
      <c r="AR48" s="121"/>
      <c r="AS48" s="121"/>
      <c r="AT48" s="121" t="e">
        <f t="shared" si="34"/>
        <v>#DIV/0!</v>
      </c>
      <c r="AU48" s="122" t="e">
        <f t="shared" si="35"/>
        <v>#DIV/0!</v>
      </c>
      <c r="AV48" s="118"/>
      <c r="AW48" s="93"/>
    </row>
    <row r="49" spans="1:49" ht="66" x14ac:dyDescent="0.3">
      <c r="A49" s="112">
        <v>46</v>
      </c>
      <c r="B49" s="306"/>
      <c r="C49" s="297"/>
      <c r="D49" s="300"/>
      <c r="E49" s="297"/>
      <c r="F49" s="94" t="s">
        <v>47</v>
      </c>
      <c r="G49" s="163" t="s">
        <v>412</v>
      </c>
      <c r="H49" s="113" t="s">
        <v>32</v>
      </c>
      <c r="I49" s="113" t="s">
        <v>39</v>
      </c>
      <c r="J49" s="141" t="s">
        <v>47</v>
      </c>
      <c r="K49" s="115" t="str">
        <f t="shared" si="1"/>
        <v>N/A</v>
      </c>
      <c r="L49" s="123" t="s">
        <v>353</v>
      </c>
      <c r="M49" s="117" t="s">
        <v>25</v>
      </c>
      <c r="N49" s="118"/>
      <c r="O49" s="119"/>
      <c r="P49" s="119"/>
      <c r="Q49" s="119"/>
      <c r="R49" s="120" t="e">
        <f t="shared" si="21"/>
        <v>#DIV/0!</v>
      </c>
      <c r="S49" s="119"/>
      <c r="T49" s="119"/>
      <c r="U49" s="119"/>
      <c r="V49" s="121" t="e">
        <f t="shared" si="22"/>
        <v>#DIV/0!</v>
      </c>
      <c r="W49" s="119"/>
      <c r="X49" s="119"/>
      <c r="Y49" s="119"/>
      <c r="Z49" s="121" t="e">
        <f t="shared" si="23"/>
        <v>#DIV/0!</v>
      </c>
      <c r="AA49" s="119"/>
      <c r="AB49" s="119"/>
      <c r="AC49" s="119"/>
      <c r="AD49" s="121" t="e">
        <f t="shared" si="24"/>
        <v>#DIV/0!</v>
      </c>
      <c r="AE49" s="119"/>
      <c r="AF49" s="119"/>
      <c r="AG49" s="119"/>
      <c r="AH49" s="121" t="e">
        <f t="shared" si="25"/>
        <v>#DIV/0!</v>
      </c>
      <c r="AI49" s="121"/>
      <c r="AJ49" s="121"/>
      <c r="AK49" s="121"/>
      <c r="AL49" s="121" t="e">
        <f t="shared" si="32"/>
        <v>#DIV/0!</v>
      </c>
      <c r="AM49" s="121"/>
      <c r="AN49" s="121"/>
      <c r="AO49" s="121"/>
      <c r="AP49" s="121" t="e">
        <f t="shared" si="33"/>
        <v>#DIV/0!</v>
      </c>
      <c r="AQ49" s="121"/>
      <c r="AR49" s="121"/>
      <c r="AS49" s="121"/>
      <c r="AT49" s="121" t="e">
        <f t="shared" si="34"/>
        <v>#DIV/0!</v>
      </c>
      <c r="AU49" s="122" t="e">
        <f t="shared" si="35"/>
        <v>#DIV/0!</v>
      </c>
      <c r="AV49" s="118"/>
      <c r="AW49" s="93"/>
    </row>
    <row r="50" spans="1:49" ht="66" x14ac:dyDescent="0.3">
      <c r="A50" s="112">
        <v>47</v>
      </c>
      <c r="B50" s="306"/>
      <c r="C50" s="297"/>
      <c r="D50" s="300"/>
      <c r="E50" s="297"/>
      <c r="F50" s="94" t="s">
        <v>47</v>
      </c>
      <c r="G50" s="163" t="s">
        <v>413</v>
      </c>
      <c r="H50" s="113" t="s">
        <v>33</v>
      </c>
      <c r="I50" s="113" t="s">
        <v>39</v>
      </c>
      <c r="J50" s="141" t="s">
        <v>47</v>
      </c>
      <c r="K50" s="115" t="str">
        <f t="shared" si="1"/>
        <v>Aprašykite rodiklį</v>
      </c>
      <c r="L50" s="123" t="s">
        <v>354</v>
      </c>
      <c r="M50" s="117" t="s">
        <v>25</v>
      </c>
      <c r="N50" s="118"/>
      <c r="O50" s="119"/>
      <c r="P50" s="119"/>
      <c r="Q50" s="119"/>
      <c r="R50" s="120" t="e">
        <f t="shared" si="21"/>
        <v>#DIV/0!</v>
      </c>
      <c r="S50" s="119"/>
      <c r="T50" s="119"/>
      <c r="U50" s="119"/>
      <c r="V50" s="121" t="e">
        <f t="shared" si="22"/>
        <v>#DIV/0!</v>
      </c>
      <c r="W50" s="119"/>
      <c r="X50" s="119"/>
      <c r="Y50" s="119"/>
      <c r="Z50" s="121" t="e">
        <f t="shared" si="23"/>
        <v>#DIV/0!</v>
      </c>
      <c r="AA50" s="119"/>
      <c r="AB50" s="119"/>
      <c r="AC50" s="119"/>
      <c r="AD50" s="121" t="e">
        <f t="shared" si="24"/>
        <v>#DIV/0!</v>
      </c>
      <c r="AE50" s="119"/>
      <c r="AF50" s="119"/>
      <c r="AG50" s="119"/>
      <c r="AH50" s="121" t="e">
        <f t="shared" si="25"/>
        <v>#DIV/0!</v>
      </c>
      <c r="AI50" s="121"/>
      <c r="AJ50" s="121"/>
      <c r="AK50" s="121"/>
      <c r="AL50" s="121" t="e">
        <f t="shared" si="32"/>
        <v>#DIV/0!</v>
      </c>
      <c r="AM50" s="121"/>
      <c r="AN50" s="121"/>
      <c r="AO50" s="121"/>
      <c r="AP50" s="121" t="e">
        <f t="shared" si="33"/>
        <v>#DIV/0!</v>
      </c>
      <c r="AQ50" s="121"/>
      <c r="AR50" s="121"/>
      <c r="AS50" s="121"/>
      <c r="AT50" s="121" t="e">
        <f t="shared" si="34"/>
        <v>#DIV/0!</v>
      </c>
      <c r="AU50" s="122" t="e">
        <f t="shared" si="35"/>
        <v>#DIV/0!</v>
      </c>
      <c r="AV50" s="118"/>
      <c r="AW50" s="93"/>
    </row>
    <row r="51" spans="1:49" ht="66" x14ac:dyDescent="0.3">
      <c r="A51" s="112">
        <v>48</v>
      </c>
      <c r="B51" s="306"/>
      <c r="C51" s="297"/>
      <c r="D51" s="300"/>
      <c r="E51" s="297"/>
      <c r="F51" s="94" t="s">
        <v>47</v>
      </c>
      <c r="G51" s="89" t="s">
        <v>414</v>
      </c>
      <c r="H51" s="113" t="s">
        <v>33</v>
      </c>
      <c r="I51" s="113" t="s">
        <v>39</v>
      </c>
      <c r="J51" s="141" t="s">
        <v>47</v>
      </c>
      <c r="K51" s="115" t="str">
        <f t="shared" si="1"/>
        <v>Aprašykite rodiklį</v>
      </c>
      <c r="L51" s="123" t="s">
        <v>355</v>
      </c>
      <c r="M51" s="117" t="s">
        <v>25</v>
      </c>
      <c r="N51" s="118"/>
      <c r="O51" s="119"/>
      <c r="P51" s="119"/>
      <c r="Q51" s="119"/>
      <c r="R51" s="120" t="e">
        <f t="shared" si="21"/>
        <v>#DIV/0!</v>
      </c>
      <c r="S51" s="119"/>
      <c r="T51" s="119"/>
      <c r="U51" s="119"/>
      <c r="V51" s="121" t="e">
        <f t="shared" si="22"/>
        <v>#DIV/0!</v>
      </c>
      <c r="W51" s="119"/>
      <c r="X51" s="119"/>
      <c r="Y51" s="119"/>
      <c r="Z51" s="121" t="e">
        <f t="shared" si="23"/>
        <v>#DIV/0!</v>
      </c>
      <c r="AA51" s="119"/>
      <c r="AB51" s="119"/>
      <c r="AC51" s="119"/>
      <c r="AD51" s="121" t="e">
        <f t="shared" si="24"/>
        <v>#DIV/0!</v>
      </c>
      <c r="AE51" s="119"/>
      <c r="AF51" s="119"/>
      <c r="AG51" s="119"/>
      <c r="AH51" s="121" t="e">
        <f t="shared" si="25"/>
        <v>#DIV/0!</v>
      </c>
      <c r="AI51" s="121"/>
      <c r="AJ51" s="121"/>
      <c r="AK51" s="121"/>
      <c r="AL51" s="121" t="e">
        <f t="shared" si="32"/>
        <v>#DIV/0!</v>
      </c>
      <c r="AM51" s="121"/>
      <c r="AN51" s="121"/>
      <c r="AO51" s="121"/>
      <c r="AP51" s="121" t="e">
        <f t="shared" si="33"/>
        <v>#DIV/0!</v>
      </c>
      <c r="AQ51" s="121"/>
      <c r="AR51" s="121"/>
      <c r="AS51" s="121"/>
      <c r="AT51" s="121" t="e">
        <f t="shared" si="34"/>
        <v>#DIV/0!</v>
      </c>
      <c r="AU51" s="122" t="e">
        <f t="shared" si="35"/>
        <v>#DIV/0!</v>
      </c>
      <c r="AV51" s="118"/>
      <c r="AW51" s="93"/>
    </row>
    <row r="52" spans="1:49" ht="66" x14ac:dyDescent="0.3">
      <c r="A52" s="112">
        <v>49</v>
      </c>
      <c r="B52" s="306"/>
      <c r="C52" s="297"/>
      <c r="D52" s="300"/>
      <c r="E52" s="297"/>
      <c r="F52" s="94" t="s">
        <v>47</v>
      </c>
      <c r="G52" s="157" t="s">
        <v>438</v>
      </c>
      <c r="H52" s="113" t="s">
        <v>33</v>
      </c>
      <c r="I52" s="113" t="s">
        <v>39</v>
      </c>
      <c r="J52" s="141" t="s">
        <v>47</v>
      </c>
      <c r="K52" s="115" t="str">
        <f t="shared" si="1"/>
        <v>Aprašykite rodiklį</v>
      </c>
      <c r="L52" s="123" t="s">
        <v>356</v>
      </c>
      <c r="M52" s="117" t="s">
        <v>25</v>
      </c>
      <c r="N52" s="118"/>
      <c r="O52" s="119"/>
      <c r="P52" s="119"/>
      <c r="Q52" s="119"/>
      <c r="R52" s="120" t="e">
        <f t="shared" si="21"/>
        <v>#DIV/0!</v>
      </c>
      <c r="S52" s="119"/>
      <c r="T52" s="119"/>
      <c r="U52" s="119"/>
      <c r="V52" s="121" t="e">
        <f t="shared" si="22"/>
        <v>#DIV/0!</v>
      </c>
      <c r="W52" s="119"/>
      <c r="X52" s="119"/>
      <c r="Y52" s="119"/>
      <c r="Z52" s="121" t="e">
        <f t="shared" si="23"/>
        <v>#DIV/0!</v>
      </c>
      <c r="AA52" s="119"/>
      <c r="AB52" s="119"/>
      <c r="AC52" s="119"/>
      <c r="AD52" s="121" t="e">
        <f t="shared" si="24"/>
        <v>#DIV/0!</v>
      </c>
      <c r="AE52" s="119"/>
      <c r="AF52" s="119"/>
      <c r="AG52" s="119"/>
      <c r="AH52" s="121" t="e">
        <f t="shared" si="25"/>
        <v>#DIV/0!</v>
      </c>
      <c r="AI52" s="121"/>
      <c r="AJ52" s="121"/>
      <c r="AK52" s="121"/>
      <c r="AL52" s="121" t="e">
        <f t="shared" si="32"/>
        <v>#DIV/0!</v>
      </c>
      <c r="AM52" s="121"/>
      <c r="AN52" s="121"/>
      <c r="AO52" s="121"/>
      <c r="AP52" s="121" t="e">
        <f t="shared" si="33"/>
        <v>#DIV/0!</v>
      </c>
      <c r="AQ52" s="121"/>
      <c r="AR52" s="121"/>
      <c r="AS52" s="121"/>
      <c r="AT52" s="121" t="e">
        <f t="shared" si="34"/>
        <v>#DIV/0!</v>
      </c>
      <c r="AU52" s="122" t="e">
        <f t="shared" si="35"/>
        <v>#DIV/0!</v>
      </c>
      <c r="AV52" s="118"/>
      <c r="AW52" s="93"/>
    </row>
    <row r="53" spans="1:49" ht="66" x14ac:dyDescent="0.3">
      <c r="A53" s="112">
        <v>50</v>
      </c>
      <c r="B53" s="306"/>
      <c r="C53" s="297"/>
      <c r="D53" s="300"/>
      <c r="E53" s="297"/>
      <c r="F53" s="94" t="s">
        <v>47</v>
      </c>
      <c r="G53" s="199" t="s">
        <v>415</v>
      </c>
      <c r="H53" s="113" t="s">
        <v>33</v>
      </c>
      <c r="I53" s="113" t="s">
        <v>39</v>
      </c>
      <c r="J53" s="141" t="s">
        <v>47</v>
      </c>
      <c r="K53" s="115" t="str">
        <f t="shared" si="1"/>
        <v>Aprašykite rodiklį</v>
      </c>
      <c r="L53" s="123" t="s">
        <v>357</v>
      </c>
      <c r="M53" s="117" t="s">
        <v>25</v>
      </c>
      <c r="N53" s="118"/>
      <c r="O53" s="119"/>
      <c r="P53" s="119"/>
      <c r="Q53" s="119"/>
      <c r="R53" s="120" t="e">
        <f t="shared" si="21"/>
        <v>#DIV/0!</v>
      </c>
      <c r="S53" s="119"/>
      <c r="T53" s="119"/>
      <c r="U53" s="119"/>
      <c r="V53" s="121" t="e">
        <f t="shared" si="22"/>
        <v>#DIV/0!</v>
      </c>
      <c r="W53" s="119"/>
      <c r="X53" s="119"/>
      <c r="Y53" s="119"/>
      <c r="Z53" s="121" t="e">
        <f t="shared" si="23"/>
        <v>#DIV/0!</v>
      </c>
      <c r="AA53" s="119"/>
      <c r="AB53" s="119"/>
      <c r="AC53" s="119"/>
      <c r="AD53" s="121" t="e">
        <f t="shared" si="24"/>
        <v>#DIV/0!</v>
      </c>
      <c r="AE53" s="119"/>
      <c r="AF53" s="119"/>
      <c r="AG53" s="119"/>
      <c r="AH53" s="121" t="e">
        <f t="shared" si="25"/>
        <v>#DIV/0!</v>
      </c>
      <c r="AI53" s="121"/>
      <c r="AJ53" s="121"/>
      <c r="AK53" s="121"/>
      <c r="AL53" s="121" t="e">
        <f t="shared" si="32"/>
        <v>#DIV/0!</v>
      </c>
      <c r="AM53" s="121"/>
      <c r="AN53" s="121"/>
      <c r="AO53" s="121"/>
      <c r="AP53" s="121" t="e">
        <f t="shared" si="33"/>
        <v>#DIV/0!</v>
      </c>
      <c r="AQ53" s="121"/>
      <c r="AR53" s="121"/>
      <c r="AS53" s="121"/>
      <c r="AT53" s="121" t="e">
        <f t="shared" si="34"/>
        <v>#DIV/0!</v>
      </c>
      <c r="AU53" s="122" t="e">
        <f t="shared" si="35"/>
        <v>#DIV/0!</v>
      </c>
      <c r="AV53" s="118"/>
      <c r="AW53" s="93"/>
    </row>
    <row r="54" spans="1:49" ht="66" x14ac:dyDescent="0.3">
      <c r="A54" s="112">
        <v>51</v>
      </c>
      <c r="B54" s="306"/>
      <c r="C54" s="297"/>
      <c r="D54" s="300"/>
      <c r="E54" s="297" t="s">
        <v>270</v>
      </c>
      <c r="F54" s="94" t="s">
        <v>47</v>
      </c>
      <c r="G54" s="163" t="s">
        <v>384</v>
      </c>
      <c r="H54" s="113" t="s">
        <v>32</v>
      </c>
      <c r="I54" s="113" t="s">
        <v>39</v>
      </c>
      <c r="J54" s="141" t="s">
        <v>47</v>
      </c>
      <c r="K54" s="115" t="str">
        <f t="shared" si="1"/>
        <v>N/A</v>
      </c>
      <c r="L54" s="123" t="s">
        <v>358</v>
      </c>
      <c r="M54" s="117" t="s">
        <v>25</v>
      </c>
      <c r="N54" s="118"/>
      <c r="O54" s="119"/>
      <c r="P54" s="119"/>
      <c r="Q54" s="119"/>
      <c r="R54" s="120" t="e">
        <f t="shared" si="21"/>
        <v>#DIV/0!</v>
      </c>
      <c r="S54" s="119"/>
      <c r="T54" s="119"/>
      <c r="U54" s="119"/>
      <c r="V54" s="121" t="e">
        <f t="shared" si="22"/>
        <v>#DIV/0!</v>
      </c>
      <c r="W54" s="119"/>
      <c r="X54" s="119"/>
      <c r="Y54" s="119"/>
      <c r="Z54" s="121" t="e">
        <f t="shared" si="23"/>
        <v>#DIV/0!</v>
      </c>
      <c r="AA54" s="119"/>
      <c r="AB54" s="119"/>
      <c r="AC54" s="119"/>
      <c r="AD54" s="121" t="e">
        <f t="shared" si="24"/>
        <v>#DIV/0!</v>
      </c>
      <c r="AE54" s="119"/>
      <c r="AF54" s="119"/>
      <c r="AG54" s="119"/>
      <c r="AH54" s="121" t="e">
        <f t="shared" si="25"/>
        <v>#DIV/0!</v>
      </c>
      <c r="AI54" s="121"/>
      <c r="AJ54" s="121"/>
      <c r="AK54" s="121"/>
      <c r="AL54" s="121" t="e">
        <f t="shared" si="32"/>
        <v>#DIV/0!</v>
      </c>
      <c r="AM54" s="121"/>
      <c r="AN54" s="121"/>
      <c r="AO54" s="121"/>
      <c r="AP54" s="121" t="e">
        <f t="shared" si="33"/>
        <v>#DIV/0!</v>
      </c>
      <c r="AQ54" s="121"/>
      <c r="AR54" s="121"/>
      <c r="AS54" s="121"/>
      <c r="AT54" s="121" t="e">
        <f t="shared" si="34"/>
        <v>#DIV/0!</v>
      </c>
      <c r="AU54" s="122" t="e">
        <f t="shared" si="35"/>
        <v>#DIV/0!</v>
      </c>
      <c r="AV54" s="118"/>
      <c r="AW54" s="93"/>
    </row>
    <row r="55" spans="1:49" ht="66" x14ac:dyDescent="0.3">
      <c r="A55" s="112">
        <v>52</v>
      </c>
      <c r="B55" s="306"/>
      <c r="C55" s="297"/>
      <c r="D55" s="300"/>
      <c r="E55" s="297"/>
      <c r="F55" s="94" t="s">
        <v>47</v>
      </c>
      <c r="G55" s="163" t="s">
        <v>416</v>
      </c>
      <c r="H55" s="113" t="s">
        <v>33</v>
      </c>
      <c r="I55" s="113" t="s">
        <v>39</v>
      </c>
      <c r="J55" s="141" t="s">
        <v>47</v>
      </c>
      <c r="K55" s="115" t="str">
        <f t="shared" si="1"/>
        <v>Aprašykite rodiklį</v>
      </c>
      <c r="L55" s="123" t="s">
        <v>359</v>
      </c>
      <c r="M55" s="117" t="s">
        <v>25</v>
      </c>
      <c r="N55" s="118"/>
      <c r="O55" s="119"/>
      <c r="P55" s="119"/>
      <c r="Q55" s="119"/>
      <c r="R55" s="120" t="e">
        <f t="shared" si="21"/>
        <v>#DIV/0!</v>
      </c>
      <c r="S55" s="119"/>
      <c r="T55" s="119"/>
      <c r="U55" s="119"/>
      <c r="V55" s="121" t="e">
        <f t="shared" si="22"/>
        <v>#DIV/0!</v>
      </c>
      <c r="W55" s="119"/>
      <c r="X55" s="119"/>
      <c r="Y55" s="119"/>
      <c r="Z55" s="121" t="e">
        <f t="shared" si="23"/>
        <v>#DIV/0!</v>
      </c>
      <c r="AA55" s="119"/>
      <c r="AB55" s="119"/>
      <c r="AC55" s="119"/>
      <c r="AD55" s="121" t="e">
        <f t="shared" si="24"/>
        <v>#DIV/0!</v>
      </c>
      <c r="AE55" s="119"/>
      <c r="AF55" s="119"/>
      <c r="AG55" s="119"/>
      <c r="AH55" s="121" t="e">
        <f t="shared" si="25"/>
        <v>#DIV/0!</v>
      </c>
      <c r="AI55" s="121"/>
      <c r="AJ55" s="121"/>
      <c r="AK55" s="121"/>
      <c r="AL55" s="121" t="e">
        <f t="shared" si="32"/>
        <v>#DIV/0!</v>
      </c>
      <c r="AM55" s="121"/>
      <c r="AN55" s="121"/>
      <c r="AO55" s="121"/>
      <c r="AP55" s="121" t="e">
        <f t="shared" si="33"/>
        <v>#DIV/0!</v>
      </c>
      <c r="AQ55" s="121"/>
      <c r="AR55" s="121"/>
      <c r="AS55" s="121"/>
      <c r="AT55" s="121" t="e">
        <f t="shared" si="34"/>
        <v>#DIV/0!</v>
      </c>
      <c r="AU55" s="122" t="e">
        <f t="shared" si="35"/>
        <v>#DIV/0!</v>
      </c>
      <c r="AV55" s="118"/>
      <c r="AW55" s="93"/>
    </row>
    <row r="56" spans="1:49" ht="66" x14ac:dyDescent="0.3">
      <c r="A56" s="112">
        <v>53</v>
      </c>
      <c r="B56" s="306"/>
      <c r="C56" s="297"/>
      <c r="D56" s="300"/>
      <c r="E56" s="297"/>
      <c r="F56" s="94" t="s">
        <v>47</v>
      </c>
      <c r="G56" s="89" t="s">
        <v>385</v>
      </c>
      <c r="H56" s="113" t="s">
        <v>33</v>
      </c>
      <c r="I56" s="113" t="s">
        <v>39</v>
      </c>
      <c r="J56" s="141" t="s">
        <v>47</v>
      </c>
      <c r="K56" s="115" t="str">
        <f t="shared" si="1"/>
        <v>Aprašykite rodiklį</v>
      </c>
      <c r="L56" s="123" t="s">
        <v>360</v>
      </c>
      <c r="M56" s="117" t="s">
        <v>25</v>
      </c>
      <c r="N56" s="118"/>
      <c r="O56" s="119"/>
      <c r="P56" s="119"/>
      <c r="Q56" s="119"/>
      <c r="R56" s="120" t="e">
        <f t="shared" si="21"/>
        <v>#DIV/0!</v>
      </c>
      <c r="S56" s="119"/>
      <c r="T56" s="119"/>
      <c r="U56" s="119"/>
      <c r="V56" s="121" t="e">
        <f t="shared" si="22"/>
        <v>#DIV/0!</v>
      </c>
      <c r="W56" s="119"/>
      <c r="X56" s="119"/>
      <c r="Y56" s="119"/>
      <c r="Z56" s="121" t="e">
        <f t="shared" si="23"/>
        <v>#DIV/0!</v>
      </c>
      <c r="AA56" s="119"/>
      <c r="AB56" s="119"/>
      <c r="AC56" s="119"/>
      <c r="AD56" s="121" t="e">
        <f t="shared" si="24"/>
        <v>#DIV/0!</v>
      </c>
      <c r="AE56" s="119"/>
      <c r="AF56" s="119"/>
      <c r="AG56" s="119"/>
      <c r="AH56" s="121" t="e">
        <f t="shared" si="25"/>
        <v>#DIV/0!</v>
      </c>
      <c r="AI56" s="121"/>
      <c r="AJ56" s="121"/>
      <c r="AK56" s="121"/>
      <c r="AL56" s="121" t="e">
        <f t="shared" si="32"/>
        <v>#DIV/0!</v>
      </c>
      <c r="AM56" s="121"/>
      <c r="AN56" s="121"/>
      <c r="AO56" s="121"/>
      <c r="AP56" s="121" t="e">
        <f t="shared" si="33"/>
        <v>#DIV/0!</v>
      </c>
      <c r="AQ56" s="121"/>
      <c r="AR56" s="121"/>
      <c r="AS56" s="121"/>
      <c r="AT56" s="121" t="e">
        <f t="shared" si="34"/>
        <v>#DIV/0!</v>
      </c>
      <c r="AU56" s="122" t="e">
        <f t="shared" si="35"/>
        <v>#DIV/0!</v>
      </c>
      <c r="AV56" s="118"/>
      <c r="AW56" s="93"/>
    </row>
    <row r="57" spans="1:49" ht="66" x14ac:dyDescent="0.3">
      <c r="A57" s="112">
        <v>54</v>
      </c>
      <c r="B57" s="306"/>
      <c r="C57" s="297"/>
      <c r="D57" s="300"/>
      <c r="E57" s="297"/>
      <c r="F57" s="94" t="s">
        <v>47</v>
      </c>
      <c r="G57" s="157" t="s">
        <v>437</v>
      </c>
      <c r="H57" s="113" t="s">
        <v>33</v>
      </c>
      <c r="I57" s="113" t="s">
        <v>39</v>
      </c>
      <c r="J57" s="141" t="s">
        <v>47</v>
      </c>
      <c r="K57" s="115" t="str">
        <f t="shared" si="1"/>
        <v>Aprašykite rodiklį</v>
      </c>
      <c r="L57" s="123" t="s">
        <v>356</v>
      </c>
      <c r="M57" s="117" t="s">
        <v>25</v>
      </c>
      <c r="N57" s="118"/>
      <c r="O57" s="119"/>
      <c r="P57" s="119"/>
      <c r="Q57" s="119"/>
      <c r="R57" s="120" t="e">
        <f t="shared" si="21"/>
        <v>#DIV/0!</v>
      </c>
      <c r="S57" s="119"/>
      <c r="T57" s="119"/>
      <c r="U57" s="119"/>
      <c r="V57" s="121" t="e">
        <f t="shared" si="22"/>
        <v>#DIV/0!</v>
      </c>
      <c r="W57" s="119"/>
      <c r="X57" s="119"/>
      <c r="Y57" s="119"/>
      <c r="Z57" s="121" t="e">
        <f t="shared" si="23"/>
        <v>#DIV/0!</v>
      </c>
      <c r="AA57" s="119"/>
      <c r="AB57" s="119"/>
      <c r="AC57" s="119"/>
      <c r="AD57" s="121" t="e">
        <f t="shared" si="24"/>
        <v>#DIV/0!</v>
      </c>
      <c r="AE57" s="119"/>
      <c r="AF57" s="119"/>
      <c r="AG57" s="119"/>
      <c r="AH57" s="121" t="e">
        <f t="shared" si="25"/>
        <v>#DIV/0!</v>
      </c>
      <c r="AI57" s="121"/>
      <c r="AJ57" s="121"/>
      <c r="AK57" s="121"/>
      <c r="AL57" s="121" t="e">
        <f t="shared" si="32"/>
        <v>#DIV/0!</v>
      </c>
      <c r="AM57" s="121"/>
      <c r="AN57" s="121"/>
      <c r="AO57" s="121"/>
      <c r="AP57" s="121" t="e">
        <f t="shared" si="33"/>
        <v>#DIV/0!</v>
      </c>
      <c r="AQ57" s="121"/>
      <c r="AR57" s="121"/>
      <c r="AS57" s="121"/>
      <c r="AT57" s="121" t="e">
        <f t="shared" si="34"/>
        <v>#DIV/0!</v>
      </c>
      <c r="AU57" s="122" t="e">
        <f t="shared" si="35"/>
        <v>#DIV/0!</v>
      </c>
      <c r="AV57" s="118"/>
      <c r="AW57" s="93"/>
    </row>
    <row r="58" spans="1:49" ht="66" x14ac:dyDescent="0.3">
      <c r="A58" s="112">
        <v>55</v>
      </c>
      <c r="B58" s="306"/>
      <c r="C58" s="297"/>
      <c r="D58" s="300"/>
      <c r="E58" s="297"/>
      <c r="F58" s="94" t="s">
        <v>47</v>
      </c>
      <c r="G58" s="199" t="s">
        <v>417</v>
      </c>
      <c r="H58" s="113" t="s">
        <v>33</v>
      </c>
      <c r="I58" s="113" t="s">
        <v>39</v>
      </c>
      <c r="J58" s="141" t="s">
        <v>47</v>
      </c>
      <c r="K58" s="115" t="str">
        <f t="shared" si="1"/>
        <v>Aprašykite rodiklį</v>
      </c>
      <c r="L58" s="123" t="s">
        <v>361</v>
      </c>
      <c r="M58" s="117" t="s">
        <v>25</v>
      </c>
      <c r="N58" s="118"/>
      <c r="O58" s="119"/>
      <c r="P58" s="119"/>
      <c r="Q58" s="119"/>
      <c r="R58" s="120" t="e">
        <f t="shared" si="21"/>
        <v>#DIV/0!</v>
      </c>
      <c r="S58" s="119"/>
      <c r="T58" s="119"/>
      <c r="U58" s="119"/>
      <c r="V58" s="121" t="e">
        <f t="shared" si="22"/>
        <v>#DIV/0!</v>
      </c>
      <c r="W58" s="119"/>
      <c r="X58" s="119"/>
      <c r="Y58" s="119"/>
      <c r="Z58" s="121" t="e">
        <f t="shared" si="23"/>
        <v>#DIV/0!</v>
      </c>
      <c r="AA58" s="119"/>
      <c r="AB58" s="119"/>
      <c r="AC58" s="119"/>
      <c r="AD58" s="121" t="e">
        <f t="shared" si="24"/>
        <v>#DIV/0!</v>
      </c>
      <c r="AE58" s="119"/>
      <c r="AF58" s="119"/>
      <c r="AG58" s="119"/>
      <c r="AH58" s="121" t="e">
        <f t="shared" si="25"/>
        <v>#DIV/0!</v>
      </c>
      <c r="AI58" s="121"/>
      <c r="AJ58" s="121"/>
      <c r="AK58" s="121"/>
      <c r="AL58" s="121" t="e">
        <f t="shared" si="32"/>
        <v>#DIV/0!</v>
      </c>
      <c r="AM58" s="121"/>
      <c r="AN58" s="121"/>
      <c r="AO58" s="121"/>
      <c r="AP58" s="121" t="e">
        <f t="shared" si="33"/>
        <v>#DIV/0!</v>
      </c>
      <c r="AQ58" s="121"/>
      <c r="AR58" s="121"/>
      <c r="AS58" s="121"/>
      <c r="AT58" s="121" t="e">
        <f t="shared" si="34"/>
        <v>#DIV/0!</v>
      </c>
      <c r="AU58" s="122" t="e">
        <f t="shared" si="35"/>
        <v>#DIV/0!</v>
      </c>
      <c r="AV58" s="118"/>
      <c r="AW58" s="93"/>
    </row>
    <row r="59" spans="1:49" ht="66" x14ac:dyDescent="0.3">
      <c r="A59" s="112">
        <v>56</v>
      </c>
      <c r="B59" s="306"/>
      <c r="C59" s="297"/>
      <c r="D59" s="298" t="s">
        <v>194</v>
      </c>
      <c r="E59" s="298" t="s">
        <v>271</v>
      </c>
      <c r="F59" s="94" t="s">
        <v>47</v>
      </c>
      <c r="G59" s="163" t="s">
        <v>386</v>
      </c>
      <c r="H59" s="113" t="s">
        <v>32</v>
      </c>
      <c r="I59" s="113" t="s">
        <v>39</v>
      </c>
      <c r="J59" s="141" t="s">
        <v>47</v>
      </c>
      <c r="K59" s="115" t="str">
        <f t="shared" si="1"/>
        <v>N/A</v>
      </c>
      <c r="L59" s="123" t="s">
        <v>362</v>
      </c>
      <c r="M59" s="117" t="s">
        <v>25</v>
      </c>
      <c r="N59" s="118"/>
      <c r="O59" s="119"/>
      <c r="P59" s="119"/>
      <c r="Q59" s="119"/>
      <c r="R59" s="120" t="e">
        <f t="shared" si="21"/>
        <v>#DIV/0!</v>
      </c>
      <c r="S59" s="119"/>
      <c r="T59" s="119"/>
      <c r="U59" s="119"/>
      <c r="V59" s="121" t="e">
        <f t="shared" si="22"/>
        <v>#DIV/0!</v>
      </c>
      <c r="W59" s="119"/>
      <c r="X59" s="119"/>
      <c r="Y59" s="119"/>
      <c r="Z59" s="121" t="e">
        <f t="shared" si="23"/>
        <v>#DIV/0!</v>
      </c>
      <c r="AA59" s="119"/>
      <c r="AB59" s="119"/>
      <c r="AC59" s="119"/>
      <c r="AD59" s="121" t="e">
        <f t="shared" si="24"/>
        <v>#DIV/0!</v>
      </c>
      <c r="AE59" s="119"/>
      <c r="AF59" s="119"/>
      <c r="AG59" s="119"/>
      <c r="AH59" s="121" t="e">
        <f t="shared" si="25"/>
        <v>#DIV/0!</v>
      </c>
      <c r="AI59" s="121"/>
      <c r="AJ59" s="121"/>
      <c r="AK59" s="121"/>
      <c r="AL59" s="121" t="e">
        <f t="shared" si="32"/>
        <v>#DIV/0!</v>
      </c>
      <c r="AM59" s="121"/>
      <c r="AN59" s="121"/>
      <c r="AO59" s="121"/>
      <c r="AP59" s="121" t="e">
        <f t="shared" si="33"/>
        <v>#DIV/0!</v>
      </c>
      <c r="AQ59" s="121"/>
      <c r="AR59" s="121"/>
      <c r="AS59" s="121"/>
      <c r="AT59" s="121" t="e">
        <f t="shared" si="34"/>
        <v>#DIV/0!</v>
      </c>
      <c r="AU59" s="122" t="e">
        <f t="shared" si="35"/>
        <v>#DIV/0!</v>
      </c>
      <c r="AV59" s="118"/>
      <c r="AW59" s="93"/>
    </row>
    <row r="60" spans="1:49" ht="66" x14ac:dyDescent="0.3">
      <c r="A60" s="112">
        <v>57</v>
      </c>
      <c r="B60" s="306"/>
      <c r="C60" s="297"/>
      <c r="D60" s="298"/>
      <c r="E60" s="298"/>
      <c r="F60" s="94" t="s">
        <v>47</v>
      </c>
      <c r="G60" s="163" t="s">
        <v>432</v>
      </c>
      <c r="H60" s="113" t="s">
        <v>33</v>
      </c>
      <c r="I60" s="113" t="s">
        <v>39</v>
      </c>
      <c r="J60" s="141" t="s">
        <v>47</v>
      </c>
      <c r="K60" s="115" t="str">
        <f t="shared" si="1"/>
        <v>Aprašykite rodiklį</v>
      </c>
      <c r="L60" s="123" t="s">
        <v>356</v>
      </c>
      <c r="M60" s="117" t="s">
        <v>25</v>
      </c>
      <c r="N60" s="118"/>
      <c r="O60" s="119"/>
      <c r="P60" s="119"/>
      <c r="Q60" s="119"/>
      <c r="R60" s="120" t="e">
        <f t="shared" si="21"/>
        <v>#DIV/0!</v>
      </c>
      <c r="S60" s="119"/>
      <c r="T60" s="119"/>
      <c r="U60" s="119"/>
      <c r="V60" s="121" t="e">
        <f t="shared" si="22"/>
        <v>#DIV/0!</v>
      </c>
      <c r="W60" s="119"/>
      <c r="X60" s="119"/>
      <c r="Y60" s="119"/>
      <c r="Z60" s="121" t="e">
        <f t="shared" si="23"/>
        <v>#DIV/0!</v>
      </c>
      <c r="AA60" s="119"/>
      <c r="AB60" s="119"/>
      <c r="AC60" s="119"/>
      <c r="AD60" s="121" t="e">
        <f t="shared" si="24"/>
        <v>#DIV/0!</v>
      </c>
      <c r="AE60" s="119"/>
      <c r="AF60" s="119"/>
      <c r="AG60" s="119"/>
      <c r="AH60" s="121" t="e">
        <f t="shared" si="25"/>
        <v>#DIV/0!</v>
      </c>
      <c r="AI60" s="121"/>
      <c r="AJ60" s="121"/>
      <c r="AK60" s="121"/>
      <c r="AL60" s="121" t="e">
        <f t="shared" si="32"/>
        <v>#DIV/0!</v>
      </c>
      <c r="AM60" s="121"/>
      <c r="AN60" s="121"/>
      <c r="AO60" s="121"/>
      <c r="AP60" s="121" t="e">
        <f t="shared" si="33"/>
        <v>#DIV/0!</v>
      </c>
      <c r="AQ60" s="121"/>
      <c r="AR60" s="121"/>
      <c r="AS60" s="121"/>
      <c r="AT60" s="121" t="e">
        <f t="shared" si="34"/>
        <v>#DIV/0!</v>
      </c>
      <c r="AU60" s="122" t="e">
        <f t="shared" si="35"/>
        <v>#DIV/0!</v>
      </c>
      <c r="AV60" s="118"/>
      <c r="AW60" s="93"/>
    </row>
    <row r="61" spans="1:49" ht="66" x14ac:dyDescent="0.3">
      <c r="A61" s="112">
        <v>58</v>
      </c>
      <c r="B61" s="306"/>
      <c r="C61" s="297"/>
      <c r="D61" s="298"/>
      <c r="E61" s="298"/>
      <c r="F61" s="94" t="s">
        <v>47</v>
      </c>
      <c r="G61" s="163" t="s">
        <v>418</v>
      </c>
      <c r="H61" s="113" t="s">
        <v>33</v>
      </c>
      <c r="I61" s="113" t="s">
        <v>39</v>
      </c>
      <c r="J61" s="141" t="s">
        <v>47</v>
      </c>
      <c r="K61" s="115" t="str">
        <f t="shared" si="1"/>
        <v>Aprašykite rodiklį</v>
      </c>
      <c r="L61" s="123" t="s">
        <v>359</v>
      </c>
      <c r="M61" s="117" t="s">
        <v>25</v>
      </c>
      <c r="N61" s="118"/>
      <c r="O61" s="119"/>
      <c r="P61" s="119"/>
      <c r="Q61" s="119"/>
      <c r="R61" s="120" t="e">
        <f t="shared" si="21"/>
        <v>#DIV/0!</v>
      </c>
      <c r="S61" s="119"/>
      <c r="T61" s="119"/>
      <c r="U61" s="119"/>
      <c r="V61" s="121" t="e">
        <f t="shared" si="22"/>
        <v>#DIV/0!</v>
      </c>
      <c r="W61" s="119"/>
      <c r="X61" s="119"/>
      <c r="Y61" s="119"/>
      <c r="Z61" s="121" t="e">
        <f t="shared" si="23"/>
        <v>#DIV/0!</v>
      </c>
      <c r="AA61" s="119"/>
      <c r="AB61" s="119"/>
      <c r="AC61" s="119"/>
      <c r="AD61" s="121" t="e">
        <f t="shared" si="24"/>
        <v>#DIV/0!</v>
      </c>
      <c r="AE61" s="119"/>
      <c r="AF61" s="119"/>
      <c r="AG61" s="119"/>
      <c r="AH61" s="121" t="e">
        <f t="shared" si="25"/>
        <v>#DIV/0!</v>
      </c>
      <c r="AI61" s="121"/>
      <c r="AJ61" s="121"/>
      <c r="AK61" s="121"/>
      <c r="AL61" s="121" t="e">
        <f t="shared" si="32"/>
        <v>#DIV/0!</v>
      </c>
      <c r="AM61" s="121"/>
      <c r="AN61" s="121"/>
      <c r="AO61" s="121"/>
      <c r="AP61" s="121" t="e">
        <f t="shared" si="33"/>
        <v>#DIV/0!</v>
      </c>
      <c r="AQ61" s="121"/>
      <c r="AR61" s="121"/>
      <c r="AS61" s="121"/>
      <c r="AT61" s="121" t="e">
        <f t="shared" si="34"/>
        <v>#DIV/0!</v>
      </c>
      <c r="AU61" s="122" t="e">
        <f t="shared" si="35"/>
        <v>#DIV/0!</v>
      </c>
      <c r="AV61" s="118"/>
      <c r="AW61" s="93"/>
    </row>
    <row r="62" spans="1:49" ht="66" x14ac:dyDescent="0.3">
      <c r="A62" s="112">
        <v>59</v>
      </c>
      <c r="B62" s="306"/>
      <c r="C62" s="297"/>
      <c r="D62" s="298"/>
      <c r="E62" s="298"/>
      <c r="F62" s="94" t="s">
        <v>47</v>
      </c>
      <c r="G62" s="89" t="s">
        <v>393</v>
      </c>
      <c r="H62" s="113" t="s">
        <v>33</v>
      </c>
      <c r="I62" s="113" t="s">
        <v>39</v>
      </c>
      <c r="J62" s="141" t="s">
        <v>47</v>
      </c>
      <c r="K62" s="115" t="str">
        <f t="shared" si="1"/>
        <v>Aprašykite rodiklį</v>
      </c>
      <c r="L62" s="123" t="s">
        <v>360</v>
      </c>
      <c r="M62" s="117" t="s">
        <v>25</v>
      </c>
      <c r="N62" s="118"/>
      <c r="O62" s="119"/>
      <c r="P62" s="119"/>
      <c r="Q62" s="119"/>
      <c r="R62" s="120" t="e">
        <f t="shared" si="21"/>
        <v>#DIV/0!</v>
      </c>
      <c r="S62" s="119"/>
      <c r="T62" s="119"/>
      <c r="U62" s="119"/>
      <c r="V62" s="121" t="e">
        <f t="shared" si="22"/>
        <v>#DIV/0!</v>
      </c>
      <c r="W62" s="119"/>
      <c r="X62" s="119"/>
      <c r="Y62" s="119"/>
      <c r="Z62" s="121" t="e">
        <f t="shared" si="23"/>
        <v>#DIV/0!</v>
      </c>
      <c r="AA62" s="119"/>
      <c r="AB62" s="119"/>
      <c r="AC62" s="119"/>
      <c r="AD62" s="121" t="e">
        <f t="shared" si="24"/>
        <v>#DIV/0!</v>
      </c>
      <c r="AE62" s="119"/>
      <c r="AF62" s="119"/>
      <c r="AG62" s="119"/>
      <c r="AH62" s="121" t="e">
        <f t="shared" si="25"/>
        <v>#DIV/0!</v>
      </c>
      <c r="AI62" s="121"/>
      <c r="AJ62" s="121"/>
      <c r="AK62" s="121"/>
      <c r="AL62" s="121" t="e">
        <f t="shared" si="32"/>
        <v>#DIV/0!</v>
      </c>
      <c r="AM62" s="121"/>
      <c r="AN62" s="121"/>
      <c r="AO62" s="121"/>
      <c r="AP62" s="121" t="e">
        <f t="shared" si="33"/>
        <v>#DIV/0!</v>
      </c>
      <c r="AQ62" s="121"/>
      <c r="AR62" s="121"/>
      <c r="AS62" s="121"/>
      <c r="AT62" s="121" t="e">
        <f t="shared" si="34"/>
        <v>#DIV/0!</v>
      </c>
      <c r="AU62" s="122" t="e">
        <f t="shared" si="35"/>
        <v>#DIV/0!</v>
      </c>
      <c r="AV62" s="118"/>
      <c r="AW62" s="93"/>
    </row>
    <row r="63" spans="1:49" ht="66" x14ac:dyDescent="0.3">
      <c r="A63" s="112">
        <v>60</v>
      </c>
      <c r="B63" s="306"/>
      <c r="C63" s="297"/>
      <c r="D63" s="298"/>
      <c r="E63" s="298"/>
      <c r="F63" s="94" t="s">
        <v>47</v>
      </c>
      <c r="G63" s="199" t="s">
        <v>387</v>
      </c>
      <c r="H63" s="113" t="s">
        <v>33</v>
      </c>
      <c r="I63" s="113" t="s">
        <v>39</v>
      </c>
      <c r="J63" s="141" t="s">
        <v>47</v>
      </c>
      <c r="K63" s="115" t="str">
        <f t="shared" si="1"/>
        <v>Aprašykite rodiklį</v>
      </c>
      <c r="L63" s="123" t="s">
        <v>357</v>
      </c>
      <c r="M63" s="117" t="s">
        <v>25</v>
      </c>
      <c r="N63" s="118"/>
      <c r="O63" s="119"/>
      <c r="P63" s="119"/>
      <c r="Q63" s="119"/>
      <c r="R63" s="120" t="e">
        <f t="shared" si="21"/>
        <v>#DIV/0!</v>
      </c>
      <c r="S63" s="119"/>
      <c r="T63" s="119"/>
      <c r="U63" s="119"/>
      <c r="V63" s="121" t="e">
        <f t="shared" si="22"/>
        <v>#DIV/0!</v>
      </c>
      <c r="W63" s="119"/>
      <c r="X63" s="119"/>
      <c r="Y63" s="119"/>
      <c r="Z63" s="121" t="e">
        <f t="shared" si="23"/>
        <v>#DIV/0!</v>
      </c>
      <c r="AA63" s="119"/>
      <c r="AB63" s="119"/>
      <c r="AC63" s="119"/>
      <c r="AD63" s="121" t="e">
        <f t="shared" si="24"/>
        <v>#DIV/0!</v>
      </c>
      <c r="AE63" s="119"/>
      <c r="AF63" s="119"/>
      <c r="AG63" s="119"/>
      <c r="AH63" s="121" t="e">
        <f t="shared" si="25"/>
        <v>#DIV/0!</v>
      </c>
      <c r="AI63" s="121"/>
      <c r="AJ63" s="121"/>
      <c r="AK63" s="121"/>
      <c r="AL63" s="121" t="e">
        <f t="shared" si="32"/>
        <v>#DIV/0!</v>
      </c>
      <c r="AM63" s="121"/>
      <c r="AN63" s="121"/>
      <c r="AO63" s="121"/>
      <c r="AP63" s="121" t="e">
        <f t="shared" si="33"/>
        <v>#DIV/0!</v>
      </c>
      <c r="AQ63" s="121"/>
      <c r="AR63" s="121"/>
      <c r="AS63" s="121"/>
      <c r="AT63" s="121" t="e">
        <f t="shared" si="34"/>
        <v>#DIV/0!</v>
      </c>
      <c r="AU63" s="122" t="e">
        <f t="shared" si="35"/>
        <v>#DIV/0!</v>
      </c>
      <c r="AV63" s="118"/>
      <c r="AW63" s="93"/>
    </row>
    <row r="64" spans="1:49" ht="66" x14ac:dyDescent="0.3">
      <c r="A64" s="112">
        <v>61</v>
      </c>
      <c r="B64" s="306"/>
      <c r="C64" s="297"/>
      <c r="D64" s="297" t="s">
        <v>202</v>
      </c>
      <c r="E64" s="297" t="s">
        <v>272</v>
      </c>
      <c r="F64" s="94" t="s">
        <v>47</v>
      </c>
      <c r="G64" s="163" t="s">
        <v>388</v>
      </c>
      <c r="H64" s="113" t="s">
        <v>32</v>
      </c>
      <c r="I64" s="113" t="s">
        <v>39</v>
      </c>
      <c r="J64" s="141" t="s">
        <v>47</v>
      </c>
      <c r="K64" s="115" t="str">
        <f t="shared" si="1"/>
        <v>N/A</v>
      </c>
      <c r="L64" s="123" t="s">
        <v>363</v>
      </c>
      <c r="M64" s="117" t="s">
        <v>25</v>
      </c>
      <c r="N64" s="118"/>
      <c r="O64" s="119"/>
      <c r="P64" s="119"/>
      <c r="Q64" s="119"/>
      <c r="R64" s="120" t="e">
        <f t="shared" si="21"/>
        <v>#DIV/0!</v>
      </c>
      <c r="S64" s="119"/>
      <c r="T64" s="119"/>
      <c r="U64" s="119"/>
      <c r="V64" s="121" t="e">
        <f t="shared" si="22"/>
        <v>#DIV/0!</v>
      </c>
      <c r="W64" s="119"/>
      <c r="X64" s="119"/>
      <c r="Y64" s="119"/>
      <c r="Z64" s="121" t="e">
        <f t="shared" si="23"/>
        <v>#DIV/0!</v>
      </c>
      <c r="AA64" s="119"/>
      <c r="AB64" s="119"/>
      <c r="AC64" s="119"/>
      <c r="AD64" s="121" t="e">
        <f t="shared" si="24"/>
        <v>#DIV/0!</v>
      </c>
      <c r="AE64" s="119"/>
      <c r="AF64" s="119"/>
      <c r="AG64" s="119"/>
      <c r="AH64" s="121" t="e">
        <f t="shared" si="25"/>
        <v>#DIV/0!</v>
      </c>
      <c r="AI64" s="121"/>
      <c r="AJ64" s="121"/>
      <c r="AK64" s="121"/>
      <c r="AL64" s="121" t="e">
        <f t="shared" si="32"/>
        <v>#DIV/0!</v>
      </c>
      <c r="AM64" s="121"/>
      <c r="AN64" s="121"/>
      <c r="AO64" s="121"/>
      <c r="AP64" s="121" t="e">
        <f t="shared" si="33"/>
        <v>#DIV/0!</v>
      </c>
      <c r="AQ64" s="121"/>
      <c r="AR64" s="121"/>
      <c r="AS64" s="121"/>
      <c r="AT64" s="121" t="e">
        <f t="shared" si="34"/>
        <v>#DIV/0!</v>
      </c>
      <c r="AU64" s="122" t="e">
        <f t="shared" si="35"/>
        <v>#DIV/0!</v>
      </c>
      <c r="AV64" s="118"/>
      <c r="AW64" s="93"/>
    </row>
    <row r="65" spans="1:49" ht="66" x14ac:dyDescent="0.3">
      <c r="A65" s="112">
        <v>62</v>
      </c>
      <c r="B65" s="306"/>
      <c r="C65" s="297"/>
      <c r="D65" s="297"/>
      <c r="E65" s="297"/>
      <c r="F65" s="94" t="s">
        <v>47</v>
      </c>
      <c r="G65" s="163" t="s">
        <v>389</v>
      </c>
      <c r="H65" s="113" t="s">
        <v>33</v>
      </c>
      <c r="I65" s="113" t="s">
        <v>39</v>
      </c>
      <c r="J65" s="114" t="s">
        <v>47</v>
      </c>
      <c r="K65" s="115" t="str">
        <f t="shared" si="1"/>
        <v>Aprašykite rodiklį</v>
      </c>
      <c r="L65" s="123" t="s">
        <v>364</v>
      </c>
      <c r="M65" s="117" t="s">
        <v>25</v>
      </c>
      <c r="N65" s="118"/>
      <c r="O65" s="119"/>
      <c r="P65" s="119"/>
      <c r="Q65" s="119"/>
      <c r="R65" s="120" t="e">
        <f t="shared" si="21"/>
        <v>#DIV/0!</v>
      </c>
      <c r="S65" s="119"/>
      <c r="T65" s="119"/>
      <c r="U65" s="119"/>
      <c r="V65" s="121" t="e">
        <f t="shared" si="22"/>
        <v>#DIV/0!</v>
      </c>
      <c r="W65" s="119"/>
      <c r="X65" s="119"/>
      <c r="Y65" s="119"/>
      <c r="Z65" s="121" t="e">
        <f t="shared" si="23"/>
        <v>#DIV/0!</v>
      </c>
      <c r="AA65" s="119"/>
      <c r="AB65" s="119"/>
      <c r="AC65" s="119"/>
      <c r="AD65" s="121" t="e">
        <f t="shared" si="24"/>
        <v>#DIV/0!</v>
      </c>
      <c r="AE65" s="119"/>
      <c r="AF65" s="119"/>
      <c r="AG65" s="119"/>
      <c r="AH65" s="121" t="e">
        <f t="shared" si="25"/>
        <v>#DIV/0!</v>
      </c>
      <c r="AI65" s="121"/>
      <c r="AJ65" s="121"/>
      <c r="AK65" s="121"/>
      <c r="AL65" s="121" t="e">
        <f t="shared" si="32"/>
        <v>#DIV/0!</v>
      </c>
      <c r="AM65" s="121"/>
      <c r="AN65" s="121"/>
      <c r="AO65" s="121"/>
      <c r="AP65" s="121" t="e">
        <f t="shared" si="33"/>
        <v>#DIV/0!</v>
      </c>
      <c r="AQ65" s="121"/>
      <c r="AR65" s="121"/>
      <c r="AS65" s="121"/>
      <c r="AT65" s="121" t="e">
        <f t="shared" si="34"/>
        <v>#DIV/0!</v>
      </c>
      <c r="AU65" s="122" t="e">
        <f t="shared" si="35"/>
        <v>#DIV/0!</v>
      </c>
      <c r="AV65" s="118"/>
      <c r="AW65" s="93"/>
    </row>
    <row r="66" spans="1:49" ht="66" x14ac:dyDescent="0.3">
      <c r="A66" s="112">
        <v>63</v>
      </c>
      <c r="B66" s="306"/>
      <c r="C66" s="297"/>
      <c r="D66" s="297"/>
      <c r="E66" s="297"/>
      <c r="F66" s="94" t="s">
        <v>47</v>
      </c>
      <c r="G66" s="163" t="s">
        <v>390</v>
      </c>
      <c r="H66" s="113" t="s">
        <v>33</v>
      </c>
      <c r="I66" s="113" t="s">
        <v>39</v>
      </c>
      <c r="J66" s="141" t="s">
        <v>47</v>
      </c>
      <c r="K66" s="115" t="str">
        <f t="shared" si="1"/>
        <v>Aprašykite rodiklį</v>
      </c>
      <c r="L66" s="123" t="s">
        <v>365</v>
      </c>
      <c r="M66" s="117" t="s">
        <v>25</v>
      </c>
      <c r="N66" s="118"/>
      <c r="O66" s="119"/>
      <c r="P66" s="119"/>
      <c r="Q66" s="119"/>
      <c r="R66" s="120" t="e">
        <f t="shared" si="21"/>
        <v>#DIV/0!</v>
      </c>
      <c r="S66" s="119"/>
      <c r="T66" s="119"/>
      <c r="U66" s="119"/>
      <c r="V66" s="121" t="e">
        <f t="shared" si="22"/>
        <v>#DIV/0!</v>
      </c>
      <c r="W66" s="119"/>
      <c r="X66" s="119"/>
      <c r="Y66" s="119"/>
      <c r="Z66" s="121" t="e">
        <f t="shared" si="23"/>
        <v>#DIV/0!</v>
      </c>
      <c r="AA66" s="119"/>
      <c r="AB66" s="119"/>
      <c r="AC66" s="119"/>
      <c r="AD66" s="121" t="e">
        <f t="shared" si="24"/>
        <v>#DIV/0!</v>
      </c>
      <c r="AE66" s="119"/>
      <c r="AF66" s="119"/>
      <c r="AG66" s="119"/>
      <c r="AH66" s="121" t="e">
        <f t="shared" si="25"/>
        <v>#DIV/0!</v>
      </c>
      <c r="AI66" s="121"/>
      <c r="AJ66" s="121"/>
      <c r="AK66" s="121"/>
      <c r="AL66" s="121" t="e">
        <f t="shared" si="32"/>
        <v>#DIV/0!</v>
      </c>
      <c r="AM66" s="121"/>
      <c r="AN66" s="121"/>
      <c r="AO66" s="121"/>
      <c r="AP66" s="121" t="e">
        <f t="shared" si="33"/>
        <v>#DIV/0!</v>
      </c>
      <c r="AQ66" s="121"/>
      <c r="AR66" s="121"/>
      <c r="AS66" s="121"/>
      <c r="AT66" s="121" t="e">
        <f t="shared" si="34"/>
        <v>#DIV/0!</v>
      </c>
      <c r="AU66" s="122" t="e">
        <f t="shared" si="35"/>
        <v>#DIV/0!</v>
      </c>
      <c r="AV66" s="118"/>
      <c r="AW66" s="93"/>
    </row>
    <row r="67" spans="1:49" ht="66" x14ac:dyDescent="0.3">
      <c r="A67" s="112">
        <v>64</v>
      </c>
      <c r="B67" s="306"/>
      <c r="C67" s="297"/>
      <c r="D67" s="297"/>
      <c r="E67" s="297"/>
      <c r="F67" s="94" t="s">
        <v>47</v>
      </c>
      <c r="G67" s="163" t="s">
        <v>419</v>
      </c>
      <c r="H67" s="113" t="s">
        <v>33</v>
      </c>
      <c r="I67" s="113" t="s">
        <v>39</v>
      </c>
      <c r="J67" s="141" t="s">
        <v>47</v>
      </c>
      <c r="K67" s="115" t="str">
        <f t="shared" si="1"/>
        <v>Aprašykite rodiklį</v>
      </c>
      <c r="L67" s="123" t="s">
        <v>366</v>
      </c>
      <c r="M67" s="117" t="s">
        <v>25</v>
      </c>
      <c r="N67" s="134"/>
      <c r="O67" s="119"/>
      <c r="P67" s="119"/>
      <c r="Q67" s="119"/>
      <c r="R67" s="120" t="e">
        <f t="shared" si="21"/>
        <v>#DIV/0!</v>
      </c>
      <c r="S67" s="119"/>
      <c r="T67" s="119"/>
      <c r="U67" s="119"/>
      <c r="V67" s="121" t="e">
        <f t="shared" si="22"/>
        <v>#DIV/0!</v>
      </c>
      <c r="W67" s="119"/>
      <c r="X67" s="119"/>
      <c r="Y67" s="119"/>
      <c r="Z67" s="121" t="e">
        <f t="shared" si="23"/>
        <v>#DIV/0!</v>
      </c>
      <c r="AA67" s="119"/>
      <c r="AB67" s="119"/>
      <c r="AC67" s="119"/>
      <c r="AD67" s="121" t="e">
        <f t="shared" si="24"/>
        <v>#DIV/0!</v>
      </c>
      <c r="AE67" s="119"/>
      <c r="AF67" s="119"/>
      <c r="AG67" s="119"/>
      <c r="AH67" s="121" t="e">
        <f t="shared" si="25"/>
        <v>#DIV/0!</v>
      </c>
      <c r="AI67" s="121"/>
      <c r="AJ67" s="121"/>
      <c r="AK67" s="121"/>
      <c r="AL67" s="121" t="e">
        <f t="shared" si="32"/>
        <v>#DIV/0!</v>
      </c>
      <c r="AM67" s="121"/>
      <c r="AN67" s="121"/>
      <c r="AO67" s="121"/>
      <c r="AP67" s="121" t="e">
        <f t="shared" si="33"/>
        <v>#DIV/0!</v>
      </c>
      <c r="AQ67" s="121"/>
      <c r="AR67" s="121"/>
      <c r="AS67" s="121"/>
      <c r="AT67" s="121" t="e">
        <f t="shared" si="34"/>
        <v>#DIV/0!</v>
      </c>
      <c r="AU67" s="122" t="e">
        <f t="shared" si="35"/>
        <v>#DIV/0!</v>
      </c>
      <c r="AV67" s="134"/>
      <c r="AW67" s="93"/>
    </row>
    <row r="68" spans="1:49" ht="66" x14ac:dyDescent="0.3">
      <c r="A68" s="112">
        <v>65</v>
      </c>
      <c r="B68" s="306"/>
      <c r="C68" s="297"/>
      <c r="D68" s="297"/>
      <c r="E68" s="297"/>
      <c r="F68" s="94" t="s">
        <v>47</v>
      </c>
      <c r="G68" s="163" t="s">
        <v>420</v>
      </c>
      <c r="H68" s="113" t="s">
        <v>32</v>
      </c>
      <c r="I68" s="113" t="s">
        <v>39</v>
      </c>
      <c r="J68" s="141" t="s">
        <v>47</v>
      </c>
      <c r="K68" s="115" t="str">
        <f t="shared" ref="K68:K70" si="36">IF(H68="Pagrindinis","N/A","Aprašykite rodiklį")</f>
        <v>N/A</v>
      </c>
      <c r="L68" s="123" t="s">
        <v>367</v>
      </c>
      <c r="M68" s="117" t="s">
        <v>25</v>
      </c>
      <c r="N68" s="118"/>
      <c r="O68" s="119"/>
      <c r="P68" s="119"/>
      <c r="Q68" s="119"/>
      <c r="R68" s="120" t="e">
        <f t="shared" si="21"/>
        <v>#DIV/0!</v>
      </c>
      <c r="S68" s="119"/>
      <c r="T68" s="119"/>
      <c r="U68" s="119"/>
      <c r="V68" s="121" t="e">
        <f t="shared" si="22"/>
        <v>#DIV/0!</v>
      </c>
      <c r="W68" s="119"/>
      <c r="X68" s="119"/>
      <c r="Y68" s="119"/>
      <c r="Z68" s="121" t="e">
        <f t="shared" si="23"/>
        <v>#DIV/0!</v>
      </c>
      <c r="AA68" s="119"/>
      <c r="AB68" s="119"/>
      <c r="AC68" s="119"/>
      <c r="AD68" s="121" t="e">
        <f t="shared" si="24"/>
        <v>#DIV/0!</v>
      </c>
      <c r="AE68" s="119"/>
      <c r="AF68" s="119"/>
      <c r="AG68" s="119"/>
      <c r="AH68" s="121" t="e">
        <f t="shared" si="25"/>
        <v>#DIV/0!</v>
      </c>
      <c r="AI68" s="121"/>
      <c r="AJ68" s="121"/>
      <c r="AK68" s="121"/>
      <c r="AL68" s="121" t="e">
        <f t="shared" si="32"/>
        <v>#DIV/0!</v>
      </c>
      <c r="AM68" s="121"/>
      <c r="AN68" s="121"/>
      <c r="AO68" s="121"/>
      <c r="AP68" s="121" t="e">
        <f t="shared" si="33"/>
        <v>#DIV/0!</v>
      </c>
      <c r="AQ68" s="121"/>
      <c r="AR68" s="121"/>
      <c r="AS68" s="121"/>
      <c r="AT68" s="121" t="e">
        <f t="shared" si="34"/>
        <v>#DIV/0!</v>
      </c>
      <c r="AU68" s="122" t="e">
        <f t="shared" si="35"/>
        <v>#DIV/0!</v>
      </c>
      <c r="AV68" s="118"/>
      <c r="AW68" s="93"/>
    </row>
    <row r="69" spans="1:49" ht="66" x14ac:dyDescent="0.3">
      <c r="A69" s="112">
        <v>66</v>
      </c>
      <c r="B69" s="306"/>
      <c r="C69" s="297"/>
      <c r="D69" s="297"/>
      <c r="E69" s="297"/>
      <c r="F69" s="94" t="s">
        <v>47</v>
      </c>
      <c r="G69" s="163" t="s">
        <v>421</v>
      </c>
      <c r="H69" s="113" t="s">
        <v>33</v>
      </c>
      <c r="I69" s="113" t="s">
        <v>39</v>
      </c>
      <c r="J69" s="141" t="s">
        <v>47</v>
      </c>
      <c r="K69" s="115" t="str">
        <f t="shared" si="36"/>
        <v>Aprašykite rodiklį</v>
      </c>
      <c r="L69" s="123" t="s">
        <v>368</v>
      </c>
      <c r="M69" s="117" t="s">
        <v>25</v>
      </c>
      <c r="N69" s="118"/>
      <c r="O69" s="119"/>
      <c r="P69" s="119"/>
      <c r="Q69" s="119"/>
      <c r="R69" s="120" t="e">
        <f t="shared" si="21"/>
        <v>#DIV/0!</v>
      </c>
      <c r="S69" s="119"/>
      <c r="T69" s="119"/>
      <c r="U69" s="119"/>
      <c r="V69" s="121" t="e">
        <f t="shared" si="22"/>
        <v>#DIV/0!</v>
      </c>
      <c r="W69" s="119"/>
      <c r="X69" s="119"/>
      <c r="Y69" s="119"/>
      <c r="Z69" s="121" t="e">
        <f t="shared" si="23"/>
        <v>#DIV/0!</v>
      </c>
      <c r="AA69" s="119"/>
      <c r="AB69" s="119"/>
      <c r="AC69" s="119"/>
      <c r="AD69" s="121" t="e">
        <f t="shared" si="24"/>
        <v>#DIV/0!</v>
      </c>
      <c r="AE69" s="119"/>
      <c r="AF69" s="119"/>
      <c r="AG69" s="119"/>
      <c r="AH69" s="121" t="e">
        <f t="shared" si="25"/>
        <v>#DIV/0!</v>
      </c>
      <c r="AI69" s="121"/>
      <c r="AJ69" s="121"/>
      <c r="AK69" s="121"/>
      <c r="AL69" s="121" t="e">
        <f t="shared" si="32"/>
        <v>#DIV/0!</v>
      </c>
      <c r="AM69" s="121"/>
      <c r="AN69" s="121"/>
      <c r="AO69" s="121"/>
      <c r="AP69" s="121" t="e">
        <f t="shared" si="33"/>
        <v>#DIV/0!</v>
      </c>
      <c r="AQ69" s="121"/>
      <c r="AR69" s="121"/>
      <c r="AS69" s="121"/>
      <c r="AT69" s="121" t="e">
        <f t="shared" si="34"/>
        <v>#DIV/0!</v>
      </c>
      <c r="AU69" s="122" t="e">
        <f t="shared" si="35"/>
        <v>#DIV/0!</v>
      </c>
      <c r="AV69" s="118"/>
      <c r="AW69" s="93"/>
    </row>
    <row r="70" spans="1:49" ht="66" x14ac:dyDescent="0.3">
      <c r="A70" s="112">
        <v>67</v>
      </c>
      <c r="B70" s="306"/>
      <c r="C70" s="297"/>
      <c r="D70" s="297"/>
      <c r="E70" s="297"/>
      <c r="F70" s="94" t="s">
        <v>47</v>
      </c>
      <c r="G70" s="89" t="s">
        <v>422</v>
      </c>
      <c r="H70" s="113" t="s">
        <v>33</v>
      </c>
      <c r="I70" s="113" t="s">
        <v>39</v>
      </c>
      <c r="J70" s="141" t="s">
        <v>47</v>
      </c>
      <c r="K70" s="115" t="str">
        <f t="shared" si="36"/>
        <v>Aprašykite rodiklį</v>
      </c>
      <c r="L70" s="123" t="s">
        <v>369</v>
      </c>
      <c r="M70" s="117" t="s">
        <v>25</v>
      </c>
      <c r="N70" s="118"/>
      <c r="O70" s="119"/>
      <c r="P70" s="119"/>
      <c r="Q70" s="119"/>
      <c r="R70" s="120" t="e">
        <f t="shared" si="21"/>
        <v>#DIV/0!</v>
      </c>
      <c r="S70" s="119"/>
      <c r="T70" s="119"/>
      <c r="U70" s="119"/>
      <c r="V70" s="121" t="e">
        <f t="shared" si="22"/>
        <v>#DIV/0!</v>
      </c>
      <c r="W70" s="119"/>
      <c r="X70" s="119"/>
      <c r="Y70" s="119"/>
      <c r="Z70" s="121" t="e">
        <f t="shared" si="23"/>
        <v>#DIV/0!</v>
      </c>
      <c r="AA70" s="119"/>
      <c r="AB70" s="119"/>
      <c r="AC70" s="119"/>
      <c r="AD70" s="121" t="e">
        <f t="shared" si="24"/>
        <v>#DIV/0!</v>
      </c>
      <c r="AE70" s="119"/>
      <c r="AF70" s="119"/>
      <c r="AG70" s="119"/>
      <c r="AH70" s="121" t="e">
        <f t="shared" si="25"/>
        <v>#DIV/0!</v>
      </c>
      <c r="AI70" s="121"/>
      <c r="AJ70" s="121"/>
      <c r="AK70" s="121"/>
      <c r="AL70" s="121" t="e">
        <f>AI70/AJ70*100</f>
        <v>#DIV/0!</v>
      </c>
      <c r="AM70" s="121"/>
      <c r="AN70" s="121"/>
      <c r="AO70" s="121"/>
      <c r="AP70" s="121" t="e">
        <f t="shared" si="33"/>
        <v>#DIV/0!</v>
      </c>
      <c r="AQ70" s="121"/>
      <c r="AR70" s="121"/>
      <c r="AS70" s="121"/>
      <c r="AT70" s="121" t="e">
        <f>AQ70/AR70*100</f>
        <v>#DIV/0!</v>
      </c>
      <c r="AU70" s="122" t="e">
        <f t="shared" si="35"/>
        <v>#DIV/0!</v>
      </c>
      <c r="AV70" s="118"/>
      <c r="AW70" s="93"/>
    </row>
    <row r="71" spans="1:49" ht="21" customHeight="1" x14ac:dyDescent="0.3">
      <c r="A71" s="308" t="s">
        <v>273</v>
      </c>
      <c r="B71" s="308"/>
      <c r="C71" s="308"/>
      <c r="D71" s="308"/>
      <c r="E71" s="308"/>
      <c r="F71" s="308"/>
      <c r="G71" s="308"/>
      <c r="H71" s="308"/>
      <c r="I71" s="308"/>
      <c r="J71" s="308"/>
      <c r="K71" s="308"/>
      <c r="L71" s="308"/>
      <c r="M71" s="308"/>
      <c r="N71" s="308"/>
      <c r="O71" s="307" t="e">
        <f>SUM(R4:R70)</f>
        <v>#DIV/0!</v>
      </c>
      <c r="P71" s="307"/>
      <c r="Q71" s="307"/>
      <c r="R71" s="307"/>
      <c r="S71" s="307" t="e">
        <f>SUM(V4:V70)</f>
        <v>#DIV/0!</v>
      </c>
      <c r="T71" s="307"/>
      <c r="U71" s="307"/>
      <c r="V71" s="307"/>
      <c r="W71" s="307" t="e">
        <f>SUM(Z4:Z70)</f>
        <v>#DIV/0!</v>
      </c>
      <c r="X71" s="307"/>
      <c r="Y71" s="307"/>
      <c r="Z71" s="307"/>
      <c r="AA71" s="307" t="e">
        <f>SUM(AD4:AD70)</f>
        <v>#DIV/0!</v>
      </c>
      <c r="AB71" s="307"/>
      <c r="AC71" s="307"/>
      <c r="AD71" s="307"/>
      <c r="AE71" s="307" t="e">
        <f>SUM(AH4:AH70)</f>
        <v>#DIV/0!</v>
      </c>
      <c r="AF71" s="307"/>
      <c r="AG71" s="307"/>
      <c r="AH71" s="307"/>
      <c r="AI71" s="307" t="e">
        <f>SUM(AL4:AL70)</f>
        <v>#DIV/0!</v>
      </c>
      <c r="AJ71" s="307"/>
      <c r="AK71" s="307"/>
      <c r="AL71" s="307"/>
      <c r="AM71" s="307" t="e">
        <f>SUM(AP4:AP70)</f>
        <v>#DIV/0!</v>
      </c>
      <c r="AN71" s="307"/>
      <c r="AO71" s="307"/>
      <c r="AP71" s="307"/>
      <c r="AQ71" s="307" t="e">
        <f>SUM(AT4:AT70)</f>
        <v>#DIV/0!</v>
      </c>
      <c r="AR71" s="307"/>
      <c r="AS71" s="307"/>
      <c r="AT71" s="307"/>
      <c r="AU71" s="142" t="e">
        <f>SUM(AU4:AU70)</f>
        <v>#DIV/0!</v>
      </c>
      <c r="AV71" s="143"/>
      <c r="AW71" s="144"/>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nNwb8dcSDRKhSll/ykjxUigLb9WApWq1Bp+YACDEwrFx60UvJt3DOcljAcGE9ayGetsJX33hz2b7WIY4bPAjWg==" saltValue="Jxj5+9I1iPOm2h5a2DdIUw=="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AI71:AL71"/>
    <mergeCell ref="AM71:AP71"/>
    <mergeCell ref="AQ71:AT71"/>
    <mergeCell ref="A71:N71"/>
    <mergeCell ref="O71:R71"/>
    <mergeCell ref="S71:V71"/>
    <mergeCell ref="W71:Z71"/>
    <mergeCell ref="AA71:AD71"/>
    <mergeCell ref="AE71:AH71"/>
    <mergeCell ref="B48:B70"/>
    <mergeCell ref="C48:C70"/>
    <mergeCell ref="D48:D58"/>
    <mergeCell ref="E48:E53"/>
    <mergeCell ref="E54:E58"/>
    <mergeCell ref="D59:D63"/>
    <mergeCell ref="E59:E63"/>
    <mergeCell ref="D64:D70"/>
    <mergeCell ref="E64:E70"/>
    <mergeCell ref="B38:B46"/>
    <mergeCell ref="C38:C46"/>
    <mergeCell ref="D38:D40"/>
    <mergeCell ref="E38:E40"/>
    <mergeCell ref="D41:D43"/>
    <mergeCell ref="E41:E43"/>
    <mergeCell ref="D44:D47"/>
    <mergeCell ref="E44:E47"/>
    <mergeCell ref="B26:B37"/>
    <mergeCell ref="C26:C37"/>
    <mergeCell ref="D26:D27"/>
    <mergeCell ref="E26:E27"/>
    <mergeCell ref="D28:D30"/>
    <mergeCell ref="E28:E30"/>
    <mergeCell ref="D31:D37"/>
    <mergeCell ref="E31:E37"/>
    <mergeCell ref="B4:B25"/>
    <mergeCell ref="C4:C25"/>
    <mergeCell ref="D4:D10"/>
    <mergeCell ref="E4:E7"/>
    <mergeCell ref="E8:E10"/>
    <mergeCell ref="D11:D21"/>
    <mergeCell ref="E11:E13"/>
    <mergeCell ref="E14:E15"/>
    <mergeCell ref="E16:E18"/>
    <mergeCell ref="E19:E21"/>
    <mergeCell ref="D22:D25"/>
    <mergeCell ref="E22:E25"/>
    <mergeCell ref="O1:AT1"/>
    <mergeCell ref="AU1:AU2"/>
    <mergeCell ref="AV1:AV2"/>
    <mergeCell ref="AW1:AW2"/>
    <mergeCell ref="O2:R2"/>
    <mergeCell ref="S2:V2"/>
    <mergeCell ref="W2:Z2"/>
    <mergeCell ref="AA2:AD2"/>
    <mergeCell ref="AE2:AH2"/>
    <mergeCell ref="AI2:AL2"/>
    <mergeCell ref="AM2:AP2"/>
    <mergeCell ref="AQ2:AT2"/>
  </mergeCells>
  <dataValidations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count="4">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xm:sqref>
        </x14:dataValidation>
        <x14:dataValidation type="list" allowBlank="1" showInputMessage="1" showErrorMessage="1">
          <x14:formula1>
            <xm:f>[2]Papildomas_klasifikatoriai!#REF!</xm:f>
          </x14:formula1>
          <xm:sqref>I32</xm:sqref>
        </x14:dataValidation>
        <x14:dataValidation type="list" allowBlank="1" showInputMessage="1" showErrorMessage="1">
          <x14:formula1>
            <xm:f>[2]Papildomas_klasifikatoriai!#REF!</xm:f>
          </x14:formula1>
          <xm:sqref>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2" zoomScale="85" zoomScaleNormal="85" workbookViewId="0">
      <selection activeCell="AP8" sqref="AP8"/>
    </sheetView>
  </sheetViews>
  <sheetFormatPr defaultColWidth="0" defaultRowHeight="14.4" zeroHeight="1" outlineLevelCol="1" x14ac:dyDescent="0.3"/>
  <cols>
    <col min="1" max="1" width="5.88671875" style="171" customWidth="1"/>
    <col min="2" max="2" width="59" style="171" customWidth="1"/>
    <col min="3" max="3" width="24.44140625" style="171" customWidth="1"/>
    <col min="4" max="4" width="41.44140625" style="171" customWidth="1"/>
    <col min="5" max="5" width="15.33203125" style="171" customWidth="1"/>
    <col min="6" max="6" width="47.33203125" style="171" customWidth="1"/>
    <col min="7" max="7" width="28" style="171" customWidth="1"/>
    <col min="8" max="8" width="5.88671875" style="171" customWidth="1"/>
    <col min="9" max="9" width="17.33203125" style="170" customWidth="1"/>
    <col min="10" max="10" width="19.6640625" style="170" customWidth="1"/>
    <col min="11" max="11" width="34.5546875" style="170" customWidth="1" outlineLevel="1"/>
    <col min="12" max="12" width="34.109375" style="170" customWidth="1" outlineLevel="1"/>
    <col min="13" max="13" width="22.33203125" style="170" customWidth="1"/>
    <col min="14" max="14" width="33.33203125" style="170" customWidth="1" outlineLevel="1"/>
    <col min="15" max="15" width="37" style="170" customWidth="1" outlineLevel="1"/>
    <col min="16" max="16" width="37.44140625" style="170" customWidth="1" outlineLevel="1"/>
    <col min="17" max="17" width="37" style="170" customWidth="1" outlineLevel="1"/>
    <col min="18" max="18" width="31.109375" style="170" customWidth="1"/>
    <col min="19" max="19" width="29.44140625" style="170" customWidth="1" outlineLevel="1"/>
    <col min="20" max="21" width="29.44140625" style="170" customWidth="1"/>
    <col min="22" max="22" width="29.88671875" style="170" customWidth="1" outlineLevel="1"/>
    <col min="23" max="23" width="29.44140625" style="170" customWidth="1"/>
    <col min="24" max="24" width="31" style="170" customWidth="1" outlineLevel="1"/>
    <col min="25" max="25" width="32.109375" style="170" customWidth="1"/>
    <col min="26" max="26" width="39.33203125" style="170" customWidth="1" outlineLevel="1"/>
    <col min="27" max="27" width="29.44140625" style="170" customWidth="1"/>
    <col min="28" max="28" width="28.5546875" style="170" customWidth="1"/>
    <col min="29" max="29" width="34.33203125" style="170" customWidth="1" outlineLevel="1"/>
    <col min="30" max="30" width="38.44140625" style="170" customWidth="1"/>
    <col min="31" max="31" width="43.88671875" style="170" customWidth="1" outlineLevel="1"/>
    <col min="32" max="32" width="29.44140625" style="170" customWidth="1"/>
    <col min="33" max="33" width="34" style="170" customWidth="1" outlineLevel="1"/>
    <col min="34" max="34" width="29.44140625" style="170" customWidth="1"/>
    <col min="35" max="35" width="32.109375" style="170" customWidth="1"/>
    <col min="36" max="36" width="43.5546875" style="170" customWidth="1" outlineLevel="1"/>
    <col min="37" max="37" width="36.109375" style="170" customWidth="1" outlineLevel="1"/>
    <col min="38" max="38" width="39.44140625" style="170" customWidth="1"/>
    <col min="39" max="39" width="37.33203125" style="170" customWidth="1" outlineLevel="1"/>
    <col min="40" max="40" width="30" style="170" customWidth="1"/>
    <col min="41" max="41" width="32.44140625" style="170" customWidth="1" outlineLevel="1"/>
    <col min="42" max="42" width="9.109375" style="169" customWidth="1"/>
    <col min="43" max="44" width="56.44140625" style="145" customWidth="1"/>
    <col min="45" max="46" width="47.6640625" style="145" customWidth="1"/>
    <col min="47" max="47" width="9.109375" style="145" hidden="1" customWidth="1"/>
    <col min="48" max="16384" width="9.109375" style="145" hidden="1"/>
  </cols>
  <sheetData>
    <row r="1" spans="1:46" ht="24.9" hidden="1" customHeight="1" x14ac:dyDescent="0.3">
      <c r="B1" s="145"/>
      <c r="C1" s="145"/>
      <c r="D1" s="145"/>
      <c r="E1" s="145"/>
      <c r="F1" s="145"/>
      <c r="G1" s="145"/>
      <c r="H1" s="170"/>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row>
    <row r="2" spans="1:46" ht="24.9" customHeight="1" x14ac:dyDescent="0.3">
      <c r="B2" s="309" t="s">
        <v>59</v>
      </c>
      <c r="C2" s="310"/>
      <c r="D2" s="310"/>
      <c r="E2" s="310"/>
      <c r="F2" s="310"/>
      <c r="G2" s="310"/>
      <c r="I2" s="311" t="s">
        <v>158</v>
      </c>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3"/>
      <c r="AQ2" s="314" t="s">
        <v>165</v>
      </c>
      <c r="AR2" s="315"/>
      <c r="AS2" s="315"/>
      <c r="AT2" s="316"/>
    </row>
    <row r="3" spans="1:46" ht="60" customHeight="1" x14ac:dyDescent="0.3">
      <c r="B3" s="147" t="s">
        <v>43</v>
      </c>
      <c r="C3" s="148" t="s">
        <v>81</v>
      </c>
      <c r="D3" s="149" t="s">
        <v>55</v>
      </c>
      <c r="E3" s="149" t="s">
        <v>40</v>
      </c>
      <c r="F3" s="150" t="s">
        <v>173</v>
      </c>
      <c r="G3" s="151" t="s">
        <v>41</v>
      </c>
      <c r="I3" s="152" t="s">
        <v>28</v>
      </c>
      <c r="J3" s="153" t="s">
        <v>196</v>
      </c>
      <c r="K3" s="154" t="s">
        <v>300</v>
      </c>
      <c r="L3" s="155" t="s">
        <v>139</v>
      </c>
      <c r="M3" s="156" t="s">
        <v>82</v>
      </c>
      <c r="N3" s="154" t="s">
        <v>135</v>
      </c>
      <c r="O3" s="154" t="s">
        <v>154</v>
      </c>
      <c r="P3" s="154" t="s">
        <v>83</v>
      </c>
      <c r="Q3" s="154" t="s">
        <v>84</v>
      </c>
      <c r="R3" s="156" t="s">
        <v>137</v>
      </c>
      <c r="S3" s="154" t="s">
        <v>156</v>
      </c>
      <c r="T3" s="152" t="s">
        <v>26</v>
      </c>
      <c r="U3" s="156" t="s">
        <v>302</v>
      </c>
      <c r="V3" s="154" t="s">
        <v>197</v>
      </c>
      <c r="W3" s="156" t="s">
        <v>89</v>
      </c>
      <c r="X3" s="154" t="s">
        <v>423</v>
      </c>
      <c r="Y3" s="156" t="s">
        <v>100</v>
      </c>
      <c r="Z3" s="154" t="s">
        <v>206</v>
      </c>
      <c r="AA3" s="152" t="s">
        <v>42</v>
      </c>
      <c r="AB3" s="156" t="s">
        <v>157</v>
      </c>
      <c r="AC3" s="154" t="s">
        <v>88</v>
      </c>
      <c r="AD3" s="156" t="s">
        <v>86</v>
      </c>
      <c r="AE3" s="154" t="s">
        <v>146</v>
      </c>
      <c r="AF3" s="156" t="s">
        <v>101</v>
      </c>
      <c r="AG3" s="154" t="s">
        <v>103</v>
      </c>
      <c r="AH3" s="152" t="s">
        <v>27</v>
      </c>
      <c r="AI3" s="156" t="s">
        <v>149</v>
      </c>
      <c r="AJ3" s="154" t="s">
        <v>151</v>
      </c>
      <c r="AK3" s="154" t="s">
        <v>199</v>
      </c>
      <c r="AL3" s="156" t="s">
        <v>201</v>
      </c>
      <c r="AM3" s="154" t="s">
        <v>200</v>
      </c>
      <c r="AN3" s="156" t="s">
        <v>424</v>
      </c>
      <c r="AO3" s="154" t="s">
        <v>204</v>
      </c>
      <c r="AQ3" s="66" t="s">
        <v>304</v>
      </c>
      <c r="AR3" s="66" t="s">
        <v>123</v>
      </c>
      <c r="AS3" s="53" t="s">
        <v>297</v>
      </c>
      <c r="AT3" s="66" t="s">
        <v>53</v>
      </c>
    </row>
    <row r="4" spans="1:46" s="158" customFormat="1" ht="96.75" customHeight="1" x14ac:dyDescent="0.3">
      <c r="A4" s="171"/>
      <c r="B4" s="84" t="s">
        <v>93</v>
      </c>
      <c r="C4" s="172"/>
      <c r="D4" s="172"/>
      <c r="E4" s="172"/>
      <c r="F4" s="157"/>
      <c r="G4" s="157" t="s">
        <v>377</v>
      </c>
      <c r="H4" s="171"/>
      <c r="I4" s="157" t="s">
        <v>190</v>
      </c>
      <c r="J4" s="159" t="s">
        <v>299</v>
      </c>
      <c r="K4" s="89" t="s">
        <v>187</v>
      </c>
      <c r="L4" s="159" t="s">
        <v>107</v>
      </c>
      <c r="M4" s="160" t="s">
        <v>138</v>
      </c>
      <c r="N4" s="159" t="s">
        <v>162</v>
      </c>
      <c r="O4" s="159" t="s">
        <v>398</v>
      </c>
      <c r="P4" s="159" t="s">
        <v>163</v>
      </c>
      <c r="Q4" s="89" t="s">
        <v>442</v>
      </c>
      <c r="R4" s="161" t="s">
        <v>155</v>
      </c>
      <c r="S4" s="159" t="s">
        <v>104</v>
      </c>
      <c r="T4" s="160" t="s">
        <v>144</v>
      </c>
      <c r="U4" s="161" t="s">
        <v>192</v>
      </c>
      <c r="V4" s="157" t="s">
        <v>425</v>
      </c>
      <c r="W4" s="161" t="s">
        <v>303</v>
      </c>
      <c r="X4" s="157" t="s">
        <v>426</v>
      </c>
      <c r="Y4" s="161" t="s">
        <v>205</v>
      </c>
      <c r="Z4" s="89" t="s">
        <v>427</v>
      </c>
      <c r="AA4" s="160" t="s">
        <v>161</v>
      </c>
      <c r="AB4" s="162" t="s">
        <v>145</v>
      </c>
      <c r="AC4" s="159" t="s">
        <v>428</v>
      </c>
      <c r="AD4" s="162" t="s">
        <v>147</v>
      </c>
      <c r="AE4" s="159" t="s">
        <v>408</v>
      </c>
      <c r="AF4" s="162" t="s">
        <v>148</v>
      </c>
      <c r="AG4" s="157" t="s">
        <v>409</v>
      </c>
      <c r="AH4" s="157" t="s">
        <v>150</v>
      </c>
      <c r="AI4" s="157" t="s">
        <v>152</v>
      </c>
      <c r="AJ4" s="163" t="s">
        <v>411</v>
      </c>
      <c r="AK4" s="163" t="s">
        <v>384</v>
      </c>
      <c r="AL4" s="162" t="s">
        <v>193</v>
      </c>
      <c r="AM4" s="163" t="s">
        <v>386</v>
      </c>
      <c r="AN4" s="161" t="s">
        <v>195</v>
      </c>
      <c r="AO4" s="163" t="s">
        <v>388</v>
      </c>
      <c r="AP4" s="169"/>
      <c r="AQ4" s="164" t="str">
        <f>_1.1.1._Mažinti_skurdo_lygį.[[#This Row],[1.1.1. Mažinti skurdo lygį.]]</f>
        <v>1.1.1.1.  Įdarbintų asmenų, priklausančių tam tikrai tikslinei grupei, dalis nuo įmonės veikloje dalyvavusių asmenų (proc.).</v>
      </c>
      <c r="AR4" s="113" t="s">
        <v>32</v>
      </c>
      <c r="AS4" s="116" t="s">
        <v>327</v>
      </c>
      <c r="AT4" s="117" t="s">
        <v>0</v>
      </c>
    </row>
    <row r="5" spans="1:46" s="158" customFormat="1" ht="136.5" customHeight="1" x14ac:dyDescent="0.3">
      <c r="A5" s="171"/>
      <c r="B5" s="84" t="s">
        <v>178</v>
      </c>
      <c r="C5" s="160" t="s">
        <v>28</v>
      </c>
      <c r="D5" s="157" t="s">
        <v>132</v>
      </c>
      <c r="E5" s="160" t="s">
        <v>32</v>
      </c>
      <c r="F5" s="157" t="s">
        <v>34</v>
      </c>
      <c r="G5" s="157" t="s">
        <v>174</v>
      </c>
      <c r="H5" s="171"/>
      <c r="I5" s="157" t="s">
        <v>136</v>
      </c>
      <c r="J5" s="157" t="s">
        <v>139</v>
      </c>
      <c r="K5" s="89" t="s">
        <v>394</v>
      </c>
      <c r="L5" s="89" t="s">
        <v>395</v>
      </c>
      <c r="M5" s="157" t="s">
        <v>153</v>
      </c>
      <c r="N5" s="89" t="s">
        <v>188</v>
      </c>
      <c r="O5" s="159" t="s">
        <v>399</v>
      </c>
      <c r="P5" s="159" t="s">
        <v>164</v>
      </c>
      <c r="Q5" s="89" t="s">
        <v>381</v>
      </c>
      <c r="R5" s="160"/>
      <c r="S5" s="159" t="s">
        <v>429</v>
      </c>
      <c r="T5" s="160" t="s">
        <v>142</v>
      </c>
      <c r="U5" s="160"/>
      <c r="V5" s="89" t="s">
        <v>403</v>
      </c>
      <c r="W5" s="160"/>
      <c r="X5" s="159" t="s">
        <v>430</v>
      </c>
      <c r="Y5" s="160"/>
      <c r="Z5" s="89" t="s">
        <v>431</v>
      </c>
      <c r="AA5" s="160" t="s">
        <v>160</v>
      </c>
      <c r="AB5" s="160"/>
      <c r="AC5" s="163" t="s">
        <v>382</v>
      </c>
      <c r="AD5" s="160"/>
      <c r="AE5" s="157" t="s">
        <v>443</v>
      </c>
      <c r="AF5" s="160"/>
      <c r="AG5" s="157" t="s">
        <v>444</v>
      </c>
      <c r="AH5" s="160" t="s">
        <v>198</v>
      </c>
      <c r="AI5" s="162" t="s">
        <v>191</v>
      </c>
      <c r="AJ5" s="163" t="s">
        <v>412</v>
      </c>
      <c r="AK5" s="163" t="s">
        <v>416</v>
      </c>
      <c r="AL5" s="160"/>
      <c r="AM5" s="163" t="s">
        <v>432</v>
      </c>
      <c r="AN5" s="160"/>
      <c r="AO5" s="163" t="s">
        <v>389</v>
      </c>
      <c r="AP5" s="169"/>
      <c r="AQ5" s="164"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113" t="s">
        <v>32</v>
      </c>
      <c r="AS5" s="116" t="s">
        <v>328</v>
      </c>
      <c r="AT5" s="117" t="s">
        <v>0</v>
      </c>
    </row>
    <row r="6" spans="1:46" s="158" customFormat="1" ht="132" x14ac:dyDescent="0.3">
      <c r="A6" s="171"/>
      <c r="B6" s="84" t="s">
        <v>179</v>
      </c>
      <c r="C6" s="160" t="s">
        <v>26</v>
      </c>
      <c r="D6" s="157" t="s">
        <v>133</v>
      </c>
      <c r="E6" s="160" t="s">
        <v>33</v>
      </c>
      <c r="F6" s="157" t="s">
        <v>35</v>
      </c>
      <c r="G6" s="157" t="s">
        <v>175</v>
      </c>
      <c r="H6" s="171"/>
      <c r="I6" s="157" t="s">
        <v>137</v>
      </c>
      <c r="J6" s="160"/>
      <c r="K6" s="89" t="s">
        <v>380</v>
      </c>
      <c r="L6" s="157" t="s">
        <v>396</v>
      </c>
      <c r="M6" s="157" t="s">
        <v>140</v>
      </c>
      <c r="N6" s="163" t="s">
        <v>397</v>
      </c>
      <c r="O6" s="160"/>
      <c r="P6" s="161" t="s">
        <v>400</v>
      </c>
      <c r="Q6" s="89" t="s">
        <v>301</v>
      </c>
      <c r="R6" s="160"/>
      <c r="S6" s="157" t="s">
        <v>401</v>
      </c>
      <c r="T6" s="160" t="s">
        <v>143</v>
      </c>
      <c r="U6" s="160"/>
      <c r="V6" s="160"/>
      <c r="W6" s="160"/>
      <c r="X6" s="165" t="s">
        <v>404</v>
      </c>
      <c r="Y6" s="160"/>
      <c r="Z6" s="163" t="s">
        <v>433</v>
      </c>
      <c r="AA6" s="160" t="s">
        <v>159</v>
      </c>
      <c r="AB6" s="160"/>
      <c r="AC6" s="165" t="s">
        <v>392</v>
      </c>
      <c r="AD6" s="160"/>
      <c r="AE6" s="161" t="s">
        <v>434</v>
      </c>
      <c r="AF6" s="160"/>
      <c r="AG6" s="165" t="s">
        <v>383</v>
      </c>
      <c r="AH6" s="160" t="s">
        <v>203</v>
      </c>
      <c r="AI6" s="160"/>
      <c r="AJ6" s="163" t="s">
        <v>413</v>
      </c>
      <c r="AK6" s="89" t="s">
        <v>385</v>
      </c>
      <c r="AL6" s="160"/>
      <c r="AM6" s="163" t="s">
        <v>418</v>
      </c>
      <c r="AN6" s="160"/>
      <c r="AO6" s="163" t="s">
        <v>390</v>
      </c>
      <c r="AP6" s="169"/>
      <c r="AQ6" s="164"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113" t="s">
        <v>33</v>
      </c>
      <c r="AS6" s="123" t="s">
        <v>329</v>
      </c>
      <c r="AT6" s="117" t="s">
        <v>25</v>
      </c>
    </row>
    <row r="7" spans="1:46" s="158" customFormat="1" ht="51" customHeight="1" x14ac:dyDescent="0.3">
      <c r="A7" s="171"/>
      <c r="B7" s="87" t="s">
        <v>180</v>
      </c>
      <c r="C7" s="160" t="s">
        <v>42</v>
      </c>
      <c r="D7" s="157" t="s">
        <v>435</v>
      </c>
      <c r="E7" s="160"/>
      <c r="F7" s="157" t="s">
        <v>36</v>
      </c>
      <c r="G7" s="157" t="s">
        <v>224</v>
      </c>
      <c r="H7" s="171"/>
      <c r="I7" s="160"/>
      <c r="J7" s="160"/>
      <c r="K7" s="159" t="s">
        <v>391</v>
      </c>
      <c r="L7" s="159"/>
      <c r="M7" s="161" t="s">
        <v>141</v>
      </c>
      <c r="N7" s="166"/>
      <c r="O7" s="160"/>
      <c r="P7" s="160"/>
      <c r="Q7" s="160"/>
      <c r="R7" s="160"/>
      <c r="S7" s="165" t="s">
        <v>402</v>
      </c>
      <c r="T7" s="160"/>
      <c r="U7" s="160"/>
      <c r="V7" s="160"/>
      <c r="W7" s="160"/>
      <c r="X7" s="160"/>
      <c r="Y7" s="160"/>
      <c r="Z7" s="163" t="s">
        <v>436</v>
      </c>
      <c r="AA7" s="160"/>
      <c r="AB7" s="160"/>
      <c r="AC7" s="167"/>
      <c r="AD7" s="160"/>
      <c r="AE7" s="160"/>
      <c r="AF7" s="160"/>
      <c r="AG7" s="167" t="s">
        <v>410</v>
      </c>
      <c r="AH7" s="166"/>
      <c r="AI7" s="160"/>
      <c r="AJ7" s="89" t="s">
        <v>414</v>
      </c>
      <c r="AK7" s="157" t="s">
        <v>437</v>
      </c>
      <c r="AL7" s="160"/>
      <c r="AM7" s="89" t="s">
        <v>393</v>
      </c>
      <c r="AN7" s="160"/>
      <c r="AO7" s="163" t="s">
        <v>419</v>
      </c>
      <c r="AP7" s="169"/>
      <c r="AQ7" s="164"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113" t="s">
        <v>33</v>
      </c>
      <c r="AS7" s="123" t="s">
        <v>378</v>
      </c>
      <c r="AT7" s="117" t="s">
        <v>25</v>
      </c>
    </row>
    <row r="8" spans="1:46" s="158" customFormat="1" ht="105.6" x14ac:dyDescent="0.3">
      <c r="A8" s="171"/>
      <c r="B8" s="85" t="s">
        <v>318</v>
      </c>
      <c r="C8" s="160" t="s">
        <v>27</v>
      </c>
      <c r="D8" s="157" t="s">
        <v>134</v>
      </c>
      <c r="E8" s="160"/>
      <c r="F8" s="157" t="s">
        <v>37</v>
      </c>
      <c r="G8" s="157" t="s">
        <v>225</v>
      </c>
      <c r="H8" s="171"/>
      <c r="I8" s="160"/>
      <c r="J8" s="160"/>
      <c r="K8" s="166"/>
      <c r="L8" s="159"/>
      <c r="M8" s="160"/>
      <c r="N8" s="166"/>
      <c r="O8" s="160"/>
      <c r="P8" s="160"/>
      <c r="Q8" s="160"/>
      <c r="R8" s="160"/>
      <c r="S8" s="160"/>
      <c r="T8" s="160"/>
      <c r="U8" s="160"/>
      <c r="V8" s="160"/>
      <c r="W8" s="160"/>
      <c r="X8" s="160"/>
      <c r="Y8" s="160"/>
      <c r="Z8" s="89" t="s">
        <v>405</v>
      </c>
      <c r="AA8" s="160"/>
      <c r="AB8" s="160"/>
      <c r="AC8" s="160"/>
      <c r="AD8" s="160"/>
      <c r="AE8" s="160"/>
      <c r="AF8" s="160"/>
      <c r="AG8" s="160"/>
      <c r="AH8" s="166"/>
      <c r="AI8" s="160"/>
      <c r="AJ8" s="157" t="s">
        <v>438</v>
      </c>
      <c r="AK8" s="163" t="s">
        <v>417</v>
      </c>
      <c r="AL8" s="160"/>
      <c r="AM8" s="163" t="s">
        <v>387</v>
      </c>
      <c r="AN8" s="160"/>
      <c r="AO8" s="163" t="s">
        <v>420</v>
      </c>
      <c r="AP8" s="169"/>
      <c r="AQ8" s="164" t="str">
        <f>L4</f>
        <v>1.1.2.1. Įdarbintų asmenų, priklausančių tam tikrai tikslinei grupei, dalis nuo įmonės veikloje dalyvavusių asmenų (proc.).</v>
      </c>
      <c r="AR8" s="114" t="s">
        <v>32</v>
      </c>
      <c r="AS8" s="116" t="s">
        <v>330</v>
      </c>
      <c r="AT8" s="115" t="s">
        <v>0</v>
      </c>
    </row>
    <row r="9" spans="1:46" s="158" customFormat="1" ht="105.6" x14ac:dyDescent="0.3">
      <c r="A9" s="171"/>
      <c r="B9" s="88" t="s">
        <v>2</v>
      </c>
      <c r="C9" s="160" t="s">
        <v>39</v>
      </c>
      <c r="D9" s="160" t="s">
        <v>39</v>
      </c>
      <c r="E9" s="160"/>
      <c r="F9" s="157" t="s">
        <v>38</v>
      </c>
      <c r="G9" s="157" t="s">
        <v>176</v>
      </c>
      <c r="H9" s="171"/>
      <c r="I9" s="166"/>
      <c r="J9" s="166"/>
      <c r="K9" s="166"/>
      <c r="L9" s="166"/>
      <c r="M9" s="166"/>
      <c r="N9" s="166"/>
      <c r="O9" s="166"/>
      <c r="P9" s="166"/>
      <c r="Q9" s="166"/>
      <c r="R9" s="166"/>
      <c r="S9" s="166"/>
      <c r="T9" s="166"/>
      <c r="U9" s="166"/>
      <c r="V9" s="166"/>
      <c r="W9" s="166"/>
      <c r="X9" s="166"/>
      <c r="Y9" s="166"/>
      <c r="Z9" s="89" t="s">
        <v>406</v>
      </c>
      <c r="AA9" s="166"/>
      <c r="AB9" s="166"/>
      <c r="AC9" s="166"/>
      <c r="AD9" s="166"/>
      <c r="AE9" s="166"/>
      <c r="AF9" s="166"/>
      <c r="AG9" s="166"/>
      <c r="AH9" s="166"/>
      <c r="AI9" s="166"/>
      <c r="AJ9" s="163" t="s">
        <v>415</v>
      </c>
      <c r="AK9" s="166"/>
      <c r="AL9" s="166"/>
      <c r="AM9" s="166"/>
      <c r="AN9" s="166"/>
      <c r="AO9" s="163" t="s">
        <v>421</v>
      </c>
      <c r="AP9" s="169"/>
      <c r="AQ9" s="164" t="str">
        <f>L5</f>
        <v>1.1.2.2. Asmenų, priklausančių tam tikrai tikslinei grupei ir gaunančių pašalpas, kurių skaičius dėl įdarbinimo įmonėje sumažėjo, dalis nuo įmonės veikloje dalyvavusių asmenų (proc.).</v>
      </c>
      <c r="AR9" s="113" t="s">
        <v>33</v>
      </c>
      <c r="AS9" s="116" t="s">
        <v>439</v>
      </c>
      <c r="AT9" s="115" t="s">
        <v>0</v>
      </c>
    </row>
    <row r="10" spans="1:46" s="158" customFormat="1" ht="92.4" x14ac:dyDescent="0.3">
      <c r="A10" s="171"/>
      <c r="B10" s="85" t="s">
        <v>3</v>
      </c>
      <c r="C10" s="160"/>
      <c r="D10" s="160"/>
      <c r="E10" s="160"/>
      <c r="F10" s="157" t="s">
        <v>39</v>
      </c>
      <c r="G10" s="157" t="s">
        <v>177</v>
      </c>
      <c r="H10" s="171"/>
      <c r="I10" s="166"/>
      <c r="J10" s="166"/>
      <c r="K10" s="166"/>
      <c r="L10" s="166"/>
      <c r="M10" s="166"/>
      <c r="N10" s="166"/>
      <c r="O10" s="166"/>
      <c r="P10" s="166"/>
      <c r="Q10" s="166"/>
      <c r="R10" s="166"/>
      <c r="S10" s="166"/>
      <c r="T10" s="166"/>
      <c r="U10" s="166"/>
      <c r="V10" s="166"/>
      <c r="W10" s="166"/>
      <c r="X10" s="166"/>
      <c r="Y10" s="166"/>
      <c r="Z10" s="163" t="s">
        <v>407</v>
      </c>
      <c r="AA10" s="166"/>
      <c r="AB10" s="166"/>
      <c r="AC10" s="166"/>
      <c r="AD10" s="166"/>
      <c r="AE10" s="166"/>
      <c r="AF10" s="166"/>
      <c r="AG10" s="166"/>
      <c r="AH10" s="166"/>
      <c r="AI10" s="166"/>
      <c r="AJ10" s="166"/>
      <c r="AK10" s="166"/>
      <c r="AL10" s="166"/>
      <c r="AM10" s="166"/>
      <c r="AN10" s="166"/>
      <c r="AO10" s="89" t="s">
        <v>422</v>
      </c>
      <c r="AP10" s="169"/>
      <c r="AQ10" s="164"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113" t="s">
        <v>33</v>
      </c>
      <c r="AS10" s="123" t="s">
        <v>331</v>
      </c>
      <c r="AT10" s="117" t="s">
        <v>25</v>
      </c>
    </row>
    <row r="11" spans="1:46" s="158" customFormat="1" ht="66" x14ac:dyDescent="0.3">
      <c r="A11" s="171"/>
      <c r="B11" s="84" t="s">
        <v>181</v>
      </c>
      <c r="C11" s="160"/>
      <c r="D11" s="160"/>
      <c r="E11" s="160"/>
      <c r="F11" s="157"/>
      <c r="G11" s="157" t="s">
        <v>226</v>
      </c>
      <c r="H11" s="171"/>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9"/>
      <c r="AQ11" s="168" t="str">
        <f>N4</f>
        <v>1.2.1.1. Apmokytų ir įdarbintų asmenų, priklausančių tam tikrai tikslinei grupei, dalis nuo įmonės veikloje dalyvavusių asmenų (proc.).</v>
      </c>
      <c r="AR11" s="113" t="s">
        <v>32</v>
      </c>
      <c r="AS11" s="123" t="s">
        <v>332</v>
      </c>
      <c r="AT11" s="127" t="s">
        <v>0</v>
      </c>
    </row>
    <row r="12" spans="1:46" s="158" customFormat="1" ht="66" x14ac:dyDescent="0.3">
      <c r="A12" s="171"/>
      <c r="B12" s="85" t="s">
        <v>71</v>
      </c>
      <c r="C12" s="160"/>
      <c r="D12" s="160"/>
      <c r="E12" s="160"/>
      <c r="F12" s="157"/>
      <c r="G12" s="157"/>
      <c r="H12" s="171"/>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9"/>
      <c r="AQ12" s="168" t="str">
        <f>N5</f>
        <v>1.2.1.2. Asmenų, priklausančių tam tikrai tikslinei grupei, kurie dėl įmonės teikiamų paslaugų / vykdomos veiklos, įsidarbino po surengtų verslumo/ užimtumo skatinimo renginių, dalis nuo įmonės veikloje dalyvavusių asmenų (proc.).</v>
      </c>
      <c r="AR12" s="113" t="s">
        <v>32</v>
      </c>
      <c r="AS12" s="123" t="s">
        <v>333</v>
      </c>
      <c r="AT12" s="115" t="s">
        <v>25</v>
      </c>
    </row>
    <row r="13" spans="1:46" s="158" customFormat="1" ht="79.2" x14ac:dyDescent="0.3">
      <c r="A13" s="171"/>
      <c r="B13" s="89" t="s">
        <v>5</v>
      </c>
      <c r="C13" s="160"/>
      <c r="D13" s="160"/>
      <c r="E13" s="160"/>
      <c r="F13" s="157"/>
      <c r="G13" s="157"/>
      <c r="H13" s="171"/>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9"/>
      <c r="AQ13" s="168"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113" t="s">
        <v>33</v>
      </c>
      <c r="AS13" s="123" t="s">
        <v>334</v>
      </c>
      <c r="AT13" s="117" t="s">
        <v>25</v>
      </c>
    </row>
    <row r="14" spans="1:46" s="158" customFormat="1" ht="66" x14ac:dyDescent="0.3">
      <c r="A14" s="171"/>
      <c r="B14" s="85" t="s">
        <v>6</v>
      </c>
      <c r="C14" s="160"/>
      <c r="D14" s="160"/>
      <c r="E14" s="160"/>
      <c r="F14" s="160"/>
      <c r="G14" s="160"/>
      <c r="H14" s="171"/>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9"/>
      <c r="AQ14" s="168" t="str">
        <f>O4</f>
        <v>1.2.2.1. Asmenų, priklausančių tam tikrai tikslinei grupei, kurie dėl įmonės teikiamų paslaugų / vykdomos veiklos dalyvavo verslumo skatinimo renginyje ir pradėjo verslą, dalis nuo įmonės veikloje dalyvavusių asmenų (proc.).</v>
      </c>
      <c r="AR14" s="113" t="s">
        <v>32</v>
      </c>
      <c r="AS14" s="123" t="s">
        <v>335</v>
      </c>
      <c r="AT14" s="117" t="s">
        <v>0</v>
      </c>
    </row>
    <row r="15" spans="1:46" s="158" customFormat="1" ht="79.2" x14ac:dyDescent="0.3">
      <c r="A15" s="171"/>
      <c r="B15" s="89" t="s">
        <v>62</v>
      </c>
      <c r="C15" s="160"/>
      <c r="D15" s="160"/>
      <c r="E15" s="160"/>
      <c r="F15" s="173"/>
      <c r="G15" s="160"/>
      <c r="H15" s="171"/>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69"/>
      <c r="AQ15" s="168"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113" t="s">
        <v>33</v>
      </c>
      <c r="AS15" s="123" t="s">
        <v>336</v>
      </c>
      <c r="AT15" s="117" t="s">
        <v>0</v>
      </c>
    </row>
    <row r="16" spans="1:46" s="158" customFormat="1" ht="66" x14ac:dyDescent="0.3">
      <c r="A16" s="171"/>
      <c r="B16" s="92" t="s">
        <v>63</v>
      </c>
      <c r="C16" s="160"/>
      <c r="D16" s="160"/>
      <c r="E16" s="160"/>
      <c r="F16" s="173"/>
      <c r="G16" s="160"/>
      <c r="H16" s="171"/>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69"/>
      <c r="AQ16" s="168" t="str">
        <f>P4</f>
        <v>1.2.3.1. Apmokytų ir projekto veiklą vykdančioje įmonėje įdarbintų asmenų, priklausančių tam tikrai tikslinei grupei, dalis nuo įmonės veikloje dalyvavusių asmenų (proc.).</v>
      </c>
      <c r="AR16" s="113" t="s">
        <v>32</v>
      </c>
      <c r="AS16" s="123" t="s">
        <v>332</v>
      </c>
      <c r="AT16" s="117" t="s">
        <v>0</v>
      </c>
    </row>
    <row r="17" spans="1:46" s="158" customFormat="1" ht="79.2" x14ac:dyDescent="0.3">
      <c r="A17" s="171"/>
      <c r="B17" s="89" t="s">
        <v>30</v>
      </c>
      <c r="C17" s="160"/>
      <c r="D17" s="160"/>
      <c r="E17" s="160"/>
      <c r="F17" s="160"/>
      <c r="G17" s="160"/>
      <c r="H17" s="171"/>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69"/>
      <c r="AQ17" s="168" t="str">
        <f>P5</f>
        <v>1.2.3.2. Apmokytų ir kitose įmonėse / įstaigose (ne veiklą organizuojančioje įmonėje) įsidarbinusių asmenų, priklausančių tam tikrai tikslinei grupei, dalis nuo įmonės veikloje dalyvavusių asmenų (proc.).</v>
      </c>
      <c r="AR17" s="113" t="s">
        <v>32</v>
      </c>
      <c r="AS17" s="123" t="s">
        <v>337</v>
      </c>
      <c r="AT17" s="117" t="s">
        <v>0</v>
      </c>
    </row>
    <row r="18" spans="1:46" s="158" customFormat="1" ht="79.2" x14ac:dyDescent="0.3">
      <c r="A18" s="171"/>
      <c r="B18" s="89" t="s">
        <v>15</v>
      </c>
      <c r="C18" s="160"/>
      <c r="D18" s="160"/>
      <c r="E18" s="160"/>
      <c r="F18" s="160"/>
      <c r="G18" s="160"/>
      <c r="H18" s="171"/>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69"/>
      <c r="AQ18" s="168"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113" t="s">
        <v>33</v>
      </c>
      <c r="AS18" s="123" t="s">
        <v>334</v>
      </c>
      <c r="AT18" s="117" t="s">
        <v>25</v>
      </c>
    </row>
    <row r="19" spans="1:46" s="158" customFormat="1" ht="118.8" x14ac:dyDescent="0.3">
      <c r="A19" s="171"/>
      <c r="B19" s="85" t="s">
        <v>305</v>
      </c>
      <c r="C19" s="160"/>
      <c r="D19" s="160"/>
      <c r="E19" s="160"/>
      <c r="F19" s="160"/>
      <c r="G19" s="160"/>
      <c r="H19" s="171"/>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69"/>
      <c r="AQ19" s="168"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113" t="s">
        <v>32</v>
      </c>
      <c r="AS19" s="123" t="s">
        <v>338</v>
      </c>
      <c r="AT19" s="117" t="s">
        <v>0</v>
      </c>
    </row>
    <row r="20" spans="1:46" s="158" customFormat="1" ht="79.2" x14ac:dyDescent="0.3">
      <c r="A20" s="171"/>
      <c r="B20" s="94" t="s">
        <v>44</v>
      </c>
      <c r="C20" s="160"/>
      <c r="D20" s="160"/>
      <c r="E20" s="160"/>
      <c r="F20" s="160"/>
      <c r="G20" s="160"/>
      <c r="H20" s="171"/>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69"/>
      <c r="AQ20" s="168"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113" t="s">
        <v>33</v>
      </c>
      <c r="AS20" s="123" t="s">
        <v>336</v>
      </c>
      <c r="AT20" s="117" t="s">
        <v>0</v>
      </c>
    </row>
    <row r="21" spans="1:46" s="158" customFormat="1" ht="52.8" x14ac:dyDescent="0.3">
      <c r="A21" s="171"/>
      <c r="B21" s="87" t="s">
        <v>77</v>
      </c>
      <c r="C21" s="160"/>
      <c r="D21" s="160"/>
      <c r="E21" s="160"/>
      <c r="F21" s="160"/>
      <c r="G21" s="160"/>
      <c r="H21" s="171"/>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69"/>
      <c r="AQ21" s="168" t="str">
        <f>Q6</f>
        <v>1.2.4.3. Surengtuose verslumo skatinimo renginiuose dalyvavusių ir įgytas žinias teigiamai įvertinusių asmenų, priklausančių tam tikrai tikslinei grupei, dalis nuo įmonės veikloje dalyvavusių asmenų (proc.).</v>
      </c>
      <c r="AR21" s="113" t="s">
        <v>33</v>
      </c>
      <c r="AS21" s="123" t="s">
        <v>339</v>
      </c>
      <c r="AT21" s="129" t="s">
        <v>0</v>
      </c>
    </row>
    <row r="22" spans="1:46" s="158" customFormat="1" ht="184.8" x14ac:dyDescent="0.3">
      <c r="A22" s="171"/>
      <c r="B22" s="87" t="s">
        <v>44</v>
      </c>
      <c r="C22" s="160"/>
      <c r="D22" s="160"/>
      <c r="E22" s="160"/>
      <c r="F22" s="160"/>
      <c r="G22" s="160"/>
      <c r="H22" s="171"/>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69"/>
      <c r="AQ22" s="94" t="str">
        <f>S4</f>
        <v>1.3.1.1. Išaugusi tam tikros tikslinės grupės asmenų, dalyvaujančių bent vienos grupės/ organizacijos /bendrijos veikloje, dalis nuo įmonės veikloje dalyvavusių asmenų (proc.).</v>
      </c>
      <c r="AR22" s="113" t="s">
        <v>32</v>
      </c>
      <c r="AS22" s="131" t="s">
        <v>340</v>
      </c>
      <c r="AT22" s="117" t="s">
        <v>0</v>
      </c>
    </row>
    <row r="23" spans="1:46" s="158" customFormat="1" ht="158.4" x14ac:dyDescent="0.3">
      <c r="A23" s="171"/>
      <c r="B23" s="87" t="s">
        <v>31</v>
      </c>
      <c r="C23" s="160"/>
      <c r="D23" s="160"/>
      <c r="E23" s="160"/>
      <c r="F23" s="160"/>
      <c r="G23" s="160"/>
      <c r="H23" s="171"/>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69"/>
      <c r="AQ23" s="94" t="str">
        <f>S5</f>
        <v>1.3.1.2. Išaugusi tam tikros tikslinės grupės asmenų, pasinaudojusių fizine ir (ar) informacine aplinka, kuriems ji buvo naudinga, dalis nuo įmonės veikloje dalyvavusių asmenų (proc.).</v>
      </c>
      <c r="AR23" s="113" t="s">
        <v>32</v>
      </c>
      <c r="AS23" s="131" t="s">
        <v>341</v>
      </c>
      <c r="AT23" s="117" t="s">
        <v>0</v>
      </c>
    </row>
    <row r="24" spans="1:46" s="158" customFormat="1" ht="66" x14ac:dyDescent="0.3">
      <c r="A24" s="171"/>
      <c r="B24" s="89" t="s">
        <v>67</v>
      </c>
      <c r="C24" s="160"/>
      <c r="D24" s="160"/>
      <c r="E24" s="160"/>
      <c r="F24" s="160"/>
      <c r="G24" s="160"/>
      <c r="H24" s="171"/>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69"/>
      <c r="AQ24" s="94"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113" t="s">
        <v>33</v>
      </c>
      <c r="AS24" s="123" t="s">
        <v>334</v>
      </c>
      <c r="AT24" s="117" t="s">
        <v>25</v>
      </c>
    </row>
    <row r="25" spans="1:46" ht="79.2" x14ac:dyDescent="0.3">
      <c r="B25" s="89" t="s">
        <v>68</v>
      </c>
      <c r="C25" s="174"/>
      <c r="D25" s="174"/>
      <c r="E25" s="174"/>
      <c r="F25" s="174"/>
      <c r="G25" s="174"/>
      <c r="AQ25" s="94"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113" t="s">
        <v>33</v>
      </c>
      <c r="AS25" s="123" t="s">
        <v>336</v>
      </c>
      <c r="AT25" s="117" t="s">
        <v>0</v>
      </c>
    </row>
    <row r="26" spans="1:46" ht="66" x14ac:dyDescent="0.3">
      <c r="B26" s="89" t="s">
        <v>80</v>
      </c>
      <c r="C26" s="174"/>
      <c r="D26" s="174"/>
      <c r="E26" s="174"/>
      <c r="F26" s="174"/>
      <c r="G26" s="174"/>
      <c r="AQ26" s="126" t="str">
        <f>V4</f>
        <v>2.1.1.1. Asmenų, priklausančių tam tikrai tikslinei grupei, kurių sveikata / savijauta dėl įmonės teikiamų paslaugų / vykdomos veiklos / suteiktos infrastruktūros pagerėjo, dalis nuo įmonės veikloje dalyvavusių asmenų (proc.).</v>
      </c>
      <c r="AR26" s="113" t="s">
        <v>32</v>
      </c>
      <c r="AS26" s="123" t="s">
        <v>370</v>
      </c>
      <c r="AT26" s="117" t="s">
        <v>25</v>
      </c>
    </row>
    <row r="27" spans="1:46" ht="65.25" customHeight="1" x14ac:dyDescent="0.3">
      <c r="B27" s="89" t="s">
        <v>70</v>
      </c>
      <c r="C27" s="174"/>
      <c r="D27" s="174"/>
      <c r="E27" s="174"/>
      <c r="F27" s="174"/>
      <c r="G27" s="174"/>
      <c r="AQ27" s="126"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113" t="s">
        <v>33</v>
      </c>
      <c r="AS27" s="123" t="s">
        <v>342</v>
      </c>
      <c r="AT27" s="117" t="s">
        <v>25</v>
      </c>
    </row>
    <row r="28" spans="1:46" ht="93.75" customHeight="1" x14ac:dyDescent="0.3">
      <c r="B28" s="87" t="s">
        <v>72</v>
      </c>
      <c r="C28" s="174"/>
      <c r="D28" s="174"/>
      <c r="E28" s="174"/>
      <c r="F28" s="174"/>
      <c r="G28" s="174"/>
      <c r="AQ28" s="126" t="str">
        <f>X4</f>
        <v>2.2.1.1. Asmenų, priklausančių tam tikrai tikslinei grupei, kurie dėl įmonės teikiamų paslaugų / vykdomos veiklos / suteiktos infrastruktūros gali aktyviau / saugiau / įdomiau leisti laisvalaikį, dalis nuo įmonės veikloje dalyvavusių asmenų (proc.).</v>
      </c>
      <c r="AR28" s="113" t="s">
        <v>32</v>
      </c>
      <c r="AS28" s="123" t="s">
        <v>371</v>
      </c>
      <c r="AT28" s="117" t="s">
        <v>25</v>
      </c>
    </row>
    <row r="29" spans="1:46" ht="79.2" x14ac:dyDescent="0.3">
      <c r="B29" s="87" t="s">
        <v>207</v>
      </c>
      <c r="C29" s="174"/>
      <c r="D29" s="174"/>
      <c r="E29" s="174"/>
      <c r="F29" s="174"/>
      <c r="G29" s="174"/>
      <c r="AQ29" s="126" t="str">
        <f>X5</f>
        <v>2.2.1.2. Asmenų, priklausančių tam tikrai tikslinei grupei, kurių fizinis aktyvumas dėl įmonės teikiamų paslaugų / vykdomos veiklos / suteiktos/ sukurtos infrastruktūros padidėjo, dalis nuo įmonės veikloje dalyvavusių asmenų (proc.).</v>
      </c>
      <c r="AR29" s="113" t="s">
        <v>32</v>
      </c>
      <c r="AS29" s="123" t="s">
        <v>343</v>
      </c>
      <c r="AT29" s="117" t="s">
        <v>25</v>
      </c>
    </row>
    <row r="30" spans="1:46" ht="66" x14ac:dyDescent="0.3">
      <c r="B30" s="87" t="s">
        <v>208</v>
      </c>
      <c r="C30" s="174"/>
      <c r="D30" s="174"/>
      <c r="E30" s="174"/>
      <c r="F30" s="174"/>
      <c r="G30" s="174"/>
      <c r="AQ30" s="126"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113" t="s">
        <v>33</v>
      </c>
      <c r="AS30" s="123" t="s">
        <v>344</v>
      </c>
      <c r="AT30" s="117" t="s">
        <v>25</v>
      </c>
    </row>
    <row r="31" spans="1:46" ht="79.2" x14ac:dyDescent="0.3">
      <c r="B31" s="87" t="s">
        <v>209</v>
      </c>
      <c r="C31" s="174"/>
      <c r="D31" s="174"/>
      <c r="E31" s="174"/>
      <c r="F31" s="174"/>
      <c r="G31" s="174"/>
      <c r="AQ31" s="126"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113" t="s">
        <v>32</v>
      </c>
      <c r="AS31" s="123" t="s">
        <v>343</v>
      </c>
      <c r="AT31" s="117" t="s">
        <v>25</v>
      </c>
    </row>
    <row r="32" spans="1:46" ht="92.4" x14ac:dyDescent="0.3">
      <c r="B32" s="87" t="s">
        <v>210</v>
      </c>
      <c r="C32" s="174"/>
      <c r="D32" s="174"/>
      <c r="E32" s="174"/>
      <c r="F32" s="174"/>
      <c r="G32" s="174"/>
      <c r="AQ32" s="126"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113" t="s">
        <v>32</v>
      </c>
      <c r="AS32" s="123" t="s">
        <v>345</v>
      </c>
      <c r="AT32" s="117" t="s">
        <v>25</v>
      </c>
    </row>
    <row r="33" spans="2:46" ht="66" x14ac:dyDescent="0.3">
      <c r="B33" s="87" t="s">
        <v>211</v>
      </c>
      <c r="C33" s="174"/>
      <c r="D33" s="174"/>
      <c r="E33" s="174"/>
      <c r="F33" s="174"/>
      <c r="G33" s="174"/>
      <c r="AQ33" s="126"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113" t="s">
        <v>32</v>
      </c>
      <c r="AS33" s="123" t="s">
        <v>346</v>
      </c>
      <c r="AT33" s="117" t="s">
        <v>25</v>
      </c>
    </row>
    <row r="34" spans="2:46" ht="92.4" x14ac:dyDescent="0.3">
      <c r="B34" s="87" t="s">
        <v>212</v>
      </c>
      <c r="C34" s="174"/>
      <c r="D34" s="174"/>
      <c r="E34" s="174"/>
      <c r="F34" s="174"/>
      <c r="G34" s="174"/>
      <c r="AQ34" s="126"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113" t="s">
        <v>33</v>
      </c>
      <c r="AS34" s="123" t="s">
        <v>372</v>
      </c>
      <c r="AT34" s="117" t="s">
        <v>25</v>
      </c>
    </row>
    <row r="35" spans="2:46" ht="66" x14ac:dyDescent="0.3">
      <c r="B35" s="87" t="s">
        <v>213</v>
      </c>
      <c r="C35" s="174"/>
      <c r="D35" s="174"/>
      <c r="E35" s="174"/>
      <c r="F35" s="174"/>
      <c r="G35" s="174"/>
      <c r="AQ35" s="126" t="str">
        <f t="shared" si="0"/>
        <v>2.3.1.5. Asmenų, priklausančių tam tikrai tikslinei grupei, kurie dėl įmonės teikiamų paslaugų / vykdomos veiklos / suteiktos infrastruktūros pripažino, kad jų sveikata / savijauta pagerėjo, dalis nuo įmonės veikloje dalyvavusių asmenų (proc.).</v>
      </c>
      <c r="AR35" s="113" t="s">
        <v>33</v>
      </c>
      <c r="AS35" s="123" t="s">
        <v>373</v>
      </c>
      <c r="AT35" s="117" t="s">
        <v>25</v>
      </c>
    </row>
    <row r="36" spans="2:46" ht="79.2" x14ac:dyDescent="0.3">
      <c r="B36" s="87" t="s">
        <v>214</v>
      </c>
      <c r="C36" s="174"/>
      <c r="D36" s="174"/>
      <c r="E36" s="174"/>
      <c r="F36" s="174"/>
      <c r="G36" s="174"/>
      <c r="AQ36" s="126" t="str">
        <f t="shared" si="0"/>
        <v>2.3.1.6. Asmenų, priklausančių tam tikrai tikslinei grupei, kurie dėl įmonės teikiamų paslaugų / vykdomos veiklos / suteiktos infrastruktūros pripažino, kad jų mitybos įpročiai pagerėjo, dalis nuo įmonės veikloje dalyvavusių asmenų (proc.).</v>
      </c>
      <c r="AR36" s="113" t="s">
        <v>33</v>
      </c>
      <c r="AS36" s="123" t="s">
        <v>347</v>
      </c>
      <c r="AT36" s="117" t="s">
        <v>25</v>
      </c>
    </row>
    <row r="37" spans="2:46" ht="66" x14ac:dyDescent="0.3">
      <c r="B37" s="87" t="s">
        <v>215</v>
      </c>
      <c r="C37" s="174"/>
      <c r="D37" s="174"/>
      <c r="E37" s="174"/>
      <c r="F37" s="174"/>
      <c r="G37" s="174"/>
      <c r="AQ37" s="126"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113" t="s">
        <v>33</v>
      </c>
      <c r="AS37" s="123" t="s">
        <v>348</v>
      </c>
      <c r="AT37" s="117" t="s">
        <v>25</v>
      </c>
    </row>
    <row r="38" spans="2:46" ht="79.2" x14ac:dyDescent="0.3">
      <c r="B38" s="87" t="s">
        <v>216</v>
      </c>
      <c r="C38" s="174"/>
      <c r="D38" s="174"/>
      <c r="E38" s="174"/>
      <c r="F38" s="174"/>
      <c r="G38" s="174"/>
      <c r="AQ38" s="126"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113" t="s">
        <v>32</v>
      </c>
      <c r="AS38" s="116" t="s">
        <v>374</v>
      </c>
      <c r="AT38" s="114" t="s">
        <v>25</v>
      </c>
    </row>
    <row r="39" spans="2:46" ht="132" x14ac:dyDescent="0.3">
      <c r="B39" s="87" t="s">
        <v>217</v>
      </c>
      <c r="C39" s="174"/>
      <c r="D39" s="174"/>
      <c r="E39" s="174"/>
      <c r="F39" s="174"/>
      <c r="G39" s="174"/>
      <c r="AQ39" s="126"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113" t="s">
        <v>33</v>
      </c>
      <c r="AS39" s="116" t="s">
        <v>379</v>
      </c>
      <c r="AT39" s="114" t="s">
        <v>25</v>
      </c>
    </row>
    <row r="40" spans="2:46" ht="66" x14ac:dyDescent="0.3">
      <c r="B40" s="87" t="s">
        <v>218</v>
      </c>
      <c r="C40" s="174"/>
      <c r="D40" s="174"/>
      <c r="E40" s="174"/>
      <c r="F40" s="174"/>
      <c r="G40" s="174"/>
      <c r="AQ40" s="126"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113" t="s">
        <v>33</v>
      </c>
      <c r="AS40" s="116" t="s">
        <v>349</v>
      </c>
      <c r="AT40" s="117" t="s">
        <v>25</v>
      </c>
    </row>
    <row r="41" spans="2:46" ht="198" x14ac:dyDescent="0.3">
      <c r="B41" s="87" t="s">
        <v>219</v>
      </c>
      <c r="C41" s="174"/>
      <c r="D41" s="174"/>
      <c r="E41" s="174"/>
      <c r="F41" s="174"/>
      <c r="G41" s="174"/>
      <c r="AQ41" s="126"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113" t="s">
        <v>32</v>
      </c>
      <c r="AS41" s="116" t="s">
        <v>441</v>
      </c>
      <c r="AT41" s="114" t="s">
        <v>25</v>
      </c>
    </row>
    <row r="42" spans="2:46" ht="145.19999999999999" x14ac:dyDescent="0.3">
      <c r="B42" s="87" t="s">
        <v>220</v>
      </c>
      <c r="C42" s="174"/>
      <c r="D42" s="174"/>
      <c r="E42" s="174"/>
      <c r="F42" s="174"/>
      <c r="G42" s="174"/>
      <c r="AQ42" s="126"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113" t="s">
        <v>32</v>
      </c>
      <c r="AS42" s="116" t="s">
        <v>375</v>
      </c>
      <c r="AT42" s="114" t="s">
        <v>25</v>
      </c>
    </row>
    <row r="43" spans="2:46" ht="92.4" x14ac:dyDescent="0.3">
      <c r="B43" s="87" t="s">
        <v>221</v>
      </c>
      <c r="C43" s="174"/>
      <c r="D43" s="174"/>
      <c r="E43" s="174"/>
      <c r="F43" s="174"/>
      <c r="G43" s="174"/>
      <c r="AQ43" s="126"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113" t="s">
        <v>33</v>
      </c>
      <c r="AS43" s="116" t="s">
        <v>350</v>
      </c>
      <c r="AT43" s="117" t="s">
        <v>25</v>
      </c>
    </row>
    <row r="44" spans="2:46" ht="79.2" x14ac:dyDescent="0.3">
      <c r="B44" s="87" t="s">
        <v>222</v>
      </c>
      <c r="C44" s="174"/>
      <c r="D44" s="174"/>
      <c r="E44" s="174"/>
      <c r="F44" s="174"/>
      <c r="G44" s="174"/>
      <c r="AQ44" s="94"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113" t="s">
        <v>32</v>
      </c>
      <c r="AS44" s="116" t="s">
        <v>351</v>
      </c>
      <c r="AT44" s="117" t="s">
        <v>25</v>
      </c>
    </row>
    <row r="45" spans="2:46" ht="79.2" x14ac:dyDescent="0.3">
      <c r="B45" s="87" t="s">
        <v>223</v>
      </c>
      <c r="C45" s="174"/>
      <c r="D45" s="174"/>
      <c r="E45" s="174"/>
      <c r="F45" s="174"/>
      <c r="G45" s="174"/>
      <c r="AQ45" s="94"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113" t="s">
        <v>33</v>
      </c>
      <c r="AS45" s="116" t="s">
        <v>352</v>
      </c>
      <c r="AT45" s="117" t="s">
        <v>25</v>
      </c>
    </row>
    <row r="46" spans="2:46" ht="79.2" x14ac:dyDescent="0.3">
      <c r="B46" s="87" t="s">
        <v>73</v>
      </c>
      <c r="C46" s="174"/>
      <c r="D46" s="174"/>
      <c r="E46" s="174"/>
      <c r="F46" s="174"/>
      <c r="G46" s="174"/>
      <c r="AQ46" s="94"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113" t="s">
        <v>33</v>
      </c>
      <c r="AS46" s="116" t="s">
        <v>349</v>
      </c>
      <c r="AT46" s="117" t="s">
        <v>25</v>
      </c>
    </row>
    <row r="47" spans="2:46" ht="92.4" x14ac:dyDescent="0.3">
      <c r="B47" s="87" t="s">
        <v>74</v>
      </c>
      <c r="C47" s="174"/>
      <c r="D47" s="174"/>
      <c r="E47" s="174"/>
      <c r="F47" s="174"/>
      <c r="G47" s="174"/>
      <c r="AQ47" s="94"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113" t="s">
        <v>33</v>
      </c>
      <c r="AS47" s="116" t="s">
        <v>376</v>
      </c>
      <c r="AT47" s="117" t="s">
        <v>25</v>
      </c>
    </row>
    <row r="48" spans="2:46" ht="79.2" x14ac:dyDescent="0.3">
      <c r="AQ48" s="126"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113" t="s">
        <v>32</v>
      </c>
      <c r="AS48" s="123" t="s">
        <v>440</v>
      </c>
      <c r="AT48" s="117" t="s">
        <v>25</v>
      </c>
    </row>
    <row r="49" spans="43:46" ht="79.2" x14ac:dyDescent="0.3">
      <c r="AQ49" s="126" t="str">
        <f t="shared" si="1"/>
        <v xml:space="preserve">4.1.1.2. Asmenų, priklausančių tam tikrai tikslinei grupei, kurių mokymosi rezultatai (pažymiai) dėl įmonės teikiamų paslaugų / vykdomos veiklos pagerėjo, dalis nuo įmonės veikloje dalyvavusių asmenų (proc.). </v>
      </c>
      <c r="AR49" s="113" t="s">
        <v>32</v>
      </c>
      <c r="AS49" s="123" t="s">
        <v>353</v>
      </c>
      <c r="AT49" s="117" t="s">
        <v>25</v>
      </c>
    </row>
    <row r="50" spans="43:46" ht="79.2" x14ac:dyDescent="0.3">
      <c r="AQ50" s="126" t="str">
        <f t="shared" si="1"/>
        <v xml:space="preserve">4.1.1.3. Asmenų, priklausančių tam tikrai tikslinei grupei, kurių pasitikėjimas savimi dėl įmonės teikiamų paslaugų / vykdomos neformaliojo ugdymo veiklos, padidėjo, dalis nuo įmonės veikloje dalyvavusių asmenų (proc.). </v>
      </c>
      <c r="AR50" s="113" t="s">
        <v>33</v>
      </c>
      <c r="AS50" s="123" t="s">
        <v>354</v>
      </c>
      <c r="AT50" s="117" t="s">
        <v>25</v>
      </c>
    </row>
    <row r="51" spans="43:46" ht="79.2" x14ac:dyDescent="0.3">
      <c r="AQ51" s="126" t="str">
        <f t="shared" si="1"/>
        <v xml:space="preserve">4.1.1.4. Asmenų, priklausančių tam tikrai tikslinei grupei, kurie dėl įmonės teikiamų paslaugų / vykdomos veiklos pagerino savo emocinį intelektą / stabilumą, dalis nuo įmonės veikloje dalyvavusių asmenų (proc.). </v>
      </c>
      <c r="AR51" s="113" t="s">
        <v>33</v>
      </c>
      <c r="AS51" s="123" t="s">
        <v>355</v>
      </c>
      <c r="AT51" s="117" t="s">
        <v>25</v>
      </c>
    </row>
    <row r="52" spans="43:46" ht="92.4" x14ac:dyDescent="0.3">
      <c r="AQ52" s="126"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113" t="s">
        <v>33</v>
      </c>
      <c r="AS52" s="123" t="s">
        <v>356</v>
      </c>
      <c r="AT52" s="117" t="s">
        <v>25</v>
      </c>
    </row>
    <row r="53" spans="43:46" ht="79.2" x14ac:dyDescent="0.3">
      <c r="AQ53" s="126" t="str">
        <f t="shared" si="1"/>
        <v xml:space="preserve">4.1.1.6. Asmenų, priklausančių tam tikrai tikslinei grupei, kurių tikslų planavimo ir prioretizavimo gebėjimai dėl įmonės teikiamų paslaugų / vykdomos veiklos pagerėjo, dalis nuo įmonės veikloje dalyvavusių asmenų (proc.). </v>
      </c>
      <c r="AR53" s="113" t="s">
        <v>33</v>
      </c>
      <c r="AS53" s="123" t="s">
        <v>357</v>
      </c>
      <c r="AT53" s="117" t="s">
        <v>25</v>
      </c>
    </row>
    <row r="54" spans="43:46" ht="79.2" x14ac:dyDescent="0.3">
      <c r="AQ54" s="126" t="str">
        <f>AK4</f>
        <v xml:space="preserve">4.1.2.1. Asmenų, priklausančių tam tikrai tikslinei grupei, kurių užsiėmimų / pamokų lankomumas dėl įmonės teikiamų paslaugų / vykdomos neformaliojo ugdymo veiklos pagerėjo, dalis nuo įmonės veikloje dalyvavusių asmenų (proc.). </v>
      </c>
      <c r="AR54" s="113" t="s">
        <v>32</v>
      </c>
      <c r="AS54" s="123" t="s">
        <v>358</v>
      </c>
      <c r="AT54" s="117" t="s">
        <v>25</v>
      </c>
    </row>
    <row r="55" spans="43:46" ht="79.2" x14ac:dyDescent="0.3">
      <c r="AQ55" s="126" t="str">
        <f>AK5</f>
        <v xml:space="preserve">4.1.2.2. Asmenų, priklausančių tam tikrai tikslinei grupei, kurių pasitikėjimas savimi dėl įmonės teikiamų paslaugų / vykdomos neformaliojo ugdymo veiklos padidėjo, dalis nuo įmonės veikloje dalyvavusių asmenų (proc.). </v>
      </c>
      <c r="AR55" s="113" t="s">
        <v>33</v>
      </c>
      <c r="AS55" s="123" t="s">
        <v>359</v>
      </c>
      <c r="AT55" s="117" t="s">
        <v>25</v>
      </c>
    </row>
    <row r="56" spans="43:46" ht="79.2" x14ac:dyDescent="0.3">
      <c r="AQ56" s="126" t="str">
        <f>AK6</f>
        <v xml:space="preserve">4.1.2.3. Asmenų, priklausančių tam tikrai tikslinei grupei, kurie dėl įmonės teikiamų paslaugų / vykdomos veiklos pagerino savo emocinį intelektą / stabilumą, dalis nuo įmonės veikloje dalyvavusių asmenų (proc.). </v>
      </c>
      <c r="AR56" s="113" t="s">
        <v>33</v>
      </c>
      <c r="AS56" s="123" t="s">
        <v>360</v>
      </c>
      <c r="AT56" s="117" t="s">
        <v>25</v>
      </c>
    </row>
    <row r="57" spans="43:46" ht="92.4" x14ac:dyDescent="0.3">
      <c r="AQ57" s="126"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113" t="s">
        <v>33</v>
      </c>
      <c r="AS57" s="123" t="s">
        <v>356</v>
      </c>
      <c r="AT57" s="117" t="s">
        <v>25</v>
      </c>
    </row>
    <row r="58" spans="43:46" ht="79.2" x14ac:dyDescent="0.3">
      <c r="AQ58" s="126" t="str">
        <f>AK8</f>
        <v xml:space="preserve">4.1.2.5. Asmenų, priklausančių tam tikrai tikslinei grupei, kurių tikslų planavimo ir prioretizavimo gebėjimai dėl įmonės teikiamų paslaugų / vykdomos veiklos pagerėjo, dalis nuo įmonės veikloje dalyvavusių asmenų (proc.). </v>
      </c>
      <c r="AR58" s="113" t="s">
        <v>33</v>
      </c>
      <c r="AS58" s="123" t="s">
        <v>361</v>
      </c>
      <c r="AT58" s="117" t="s">
        <v>25</v>
      </c>
    </row>
    <row r="59" spans="43:46" ht="79.2" x14ac:dyDescent="0.3">
      <c r="AQ59" s="126" t="str">
        <f>AM4</f>
        <v>4.2.1.1. Asmenų, priklausančių tam tikrai tikslinei grupei, kurių mokymosi rezultatai (pažymiai) dėl įmonės teikiamų paslaugų / mokymosi infrastruktūros / vykdomos veiklos pagerėjo, dalis nuo įmonės veikloje dalyvavusių asmenų (proc.).</v>
      </c>
      <c r="AR59" s="113" t="s">
        <v>32</v>
      </c>
      <c r="AS59" s="123" t="s">
        <v>362</v>
      </c>
      <c r="AT59" s="117" t="s">
        <v>25</v>
      </c>
    </row>
    <row r="60" spans="43:46" ht="92.4" x14ac:dyDescent="0.3">
      <c r="AQ60" s="126"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113" t="s">
        <v>33</v>
      </c>
      <c r="AS60" s="123" t="s">
        <v>356</v>
      </c>
      <c r="AT60" s="117" t="s">
        <v>25</v>
      </c>
    </row>
    <row r="61" spans="43:46" ht="79.2" x14ac:dyDescent="0.3">
      <c r="AQ61" s="126" t="str">
        <f>AM6</f>
        <v xml:space="preserve">4.2.1.3. Asmenų, priklausančių tam tikrai tikslinei grupei, kurių pasitikėjimas savimi dėl įmonės teikiamų paslaugų / vykdomos veiklos padidėjo, dalis nuo įmonės veikloje dalyvavusių asmenų (proc.). </v>
      </c>
      <c r="AR61" s="113" t="s">
        <v>33</v>
      </c>
      <c r="AS61" s="123" t="s">
        <v>359</v>
      </c>
      <c r="AT61" s="117" t="s">
        <v>25</v>
      </c>
    </row>
    <row r="62" spans="43:46" ht="79.2" x14ac:dyDescent="0.3">
      <c r="AQ62" s="126" t="str">
        <f>AM7</f>
        <v xml:space="preserve">4.2.1.4. Asmenų, priklausančių tam tikrai tikslinei grupei, kurie dėl įmonės teikiamų paslaugų / vykdomos veiklos pagerino savo emocinį intelektą / stabilumą, dalis nuo įmonės veikloje dalyvavusių asmenų (proc.). </v>
      </c>
      <c r="AR62" s="113" t="s">
        <v>33</v>
      </c>
      <c r="AS62" s="123" t="s">
        <v>360</v>
      </c>
      <c r="AT62" s="117" t="s">
        <v>25</v>
      </c>
    </row>
    <row r="63" spans="43:46" ht="79.2" x14ac:dyDescent="0.3">
      <c r="AQ63" s="126" t="str">
        <f>AM8</f>
        <v xml:space="preserve">4.2.1.5. Asmenų, priklausančių tam tikrai tikslinei grupei, kurių tikslų planavimo ir prioretizavimo gebėjimai dėl įmonės teikiamų paslaugų / vykdomos veiklos pagerėjo, dalis nuo įmonės veikloje dalyvavusių asmenų (proc.). </v>
      </c>
      <c r="AR63" s="113" t="s">
        <v>33</v>
      </c>
      <c r="AS63" s="123" t="s">
        <v>357</v>
      </c>
      <c r="AT63" s="117" t="s">
        <v>25</v>
      </c>
    </row>
    <row r="64" spans="43:46" ht="79.2" x14ac:dyDescent="0.3">
      <c r="AQ64" s="126"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113" t="s">
        <v>32</v>
      </c>
      <c r="AS64" s="123" t="s">
        <v>363</v>
      </c>
      <c r="AT64" s="117" t="s">
        <v>25</v>
      </c>
    </row>
    <row r="65" spans="43:46" ht="79.2" x14ac:dyDescent="0.3">
      <c r="AQ65" s="126" t="str">
        <f t="shared" si="2"/>
        <v>4.3.1.2. Asmenų, priklausančių tam tikrai tikslinei grupei, kurių darbo pasiūlymų skaičius dėl įmonės teikiamų paslaugų / vykdomos veiklos, susijusios su lygiomis teisėmis, padidėjo, dalis nuo įmonės veikloje dalyvavusių asmenų (proc.).</v>
      </c>
      <c r="AR65" s="113" t="s">
        <v>33</v>
      </c>
      <c r="AS65" s="123" t="s">
        <v>364</v>
      </c>
      <c r="AT65" s="117" t="s">
        <v>25</v>
      </c>
    </row>
    <row r="66" spans="43:46" ht="79.2" x14ac:dyDescent="0.3">
      <c r="AQ66" s="126" t="str">
        <f t="shared" si="2"/>
        <v xml:space="preserve">4.3.1.3. Asmenų, priklausančių tam tikrai tikslinei grupei, kurie dėl įmonės teikiamų paslaugų / vykdomos veiklos pripažino, kad patyčių jų aplinkoje sumažėjo, dalis nuo įmonės veikloje dalyvavusių asmenų (proc.). </v>
      </c>
      <c r="AR66" s="113" t="s">
        <v>33</v>
      </c>
      <c r="AS66" s="123" t="s">
        <v>365</v>
      </c>
      <c r="AT66" s="117" t="s">
        <v>25</v>
      </c>
    </row>
    <row r="67" spans="43:46" ht="79.2" x14ac:dyDescent="0.3">
      <c r="AQ67" s="126"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113" t="s">
        <v>33</v>
      </c>
      <c r="AS67" s="123" t="s">
        <v>366</v>
      </c>
      <c r="AT67" s="117" t="s">
        <v>25</v>
      </c>
    </row>
    <row r="68" spans="43:46" ht="79.2" x14ac:dyDescent="0.3">
      <c r="AQ68" s="126"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113" t="s">
        <v>32</v>
      </c>
      <c r="AS68" s="123" t="s">
        <v>367</v>
      </c>
      <c r="AT68" s="117" t="s">
        <v>25</v>
      </c>
    </row>
    <row r="69" spans="43:46" ht="79.2" x14ac:dyDescent="0.3">
      <c r="AQ69" s="126"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113" t="s">
        <v>33</v>
      </c>
      <c r="AS69" s="123" t="s">
        <v>368</v>
      </c>
      <c r="AT69" s="117" t="s">
        <v>25</v>
      </c>
    </row>
    <row r="70" spans="43:46" ht="79.2" x14ac:dyDescent="0.3">
      <c r="AQ70" s="126" t="str">
        <f t="shared" si="2"/>
        <v>4.3.1.7. Asmenų, priklausančių tam tikrai tikslinei grupei, kuriems žmogaus teisių apsauga dėl įmonės teikiamų paslaugų / vykdomos veiklos tapo labiau prieinama, dalis nuo įmonės veikloje dalyvavusių asmenų (proc.).</v>
      </c>
      <c r="AR70" s="113" t="s">
        <v>33</v>
      </c>
      <c r="AS70" s="123" t="s">
        <v>369</v>
      </c>
      <c r="AT70" s="117" t="s">
        <v>25</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269755</vt:lpwstr>
  </property>
  <property fmtid="{D5CDD505-2E9C-101B-9397-08002B2CF9AE}" pid="4" name="OptimizationTime">
    <vt:lpwstr>20171113_1234</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Papildomi_Duomenų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2017-11-13T10:23:53Z</dcterms:modified>
  <cp:contentStatus/>
</cp:coreProperties>
</file>